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ttmac-my.sharepoint.com/personal/daniel_sestak_mottmac_com/Documents/396136 Dopravci Vysocina/Financni model/"/>
    </mc:Choice>
  </mc:AlternateContent>
  <xr:revisionPtr revIDLastSave="4896" documentId="8_{BDD02904-682A-4E3E-803A-2E0CB273A8D9}" xr6:coauthVersionLast="47" xr6:coauthVersionMax="47" xr10:uidLastSave="{72E31FC9-E8CB-4DB8-B1A2-ECAC1B14208C}"/>
  <bookViews>
    <workbookView xWindow="-23160" yWindow="-120" windowWidth="19440" windowHeight="10320" tabRatio="790" xr2:uid="{00000000-000D-0000-FFFF-FFFF00000000}"/>
  </bookViews>
  <sheets>
    <sheet name="Legenda" sheetId="42" r:id="rId1"/>
    <sheet name="Provoz výchozí" sheetId="68" r:id="rId2"/>
    <sheet name="Model výchozí (MV)" sheetId="47" r:id="rId3"/>
    <sheet name="Model výchozí kalendářní (MVK)" sheetId="94" r:id="rId4"/>
    <sheet name="Přepočet" sheetId="95" r:id="rId5"/>
    <sheet name="MV Přepočtený" sheetId="96" r:id="rId6"/>
    <sheet name="Nabídka" sheetId="97" r:id="rId7"/>
    <sheet name="Index" sheetId="35" r:id="rId8"/>
    <sheet name="Doplněk" sheetId="20" r:id="rId9"/>
    <sheet name="Model aktualizovaný (MA)" sheetId="23" r:id="rId10"/>
    <sheet name="MA Kapacita" sheetId="99" r:id="rId11"/>
    <sheet name="MA Výkon" sheetId="24" r:id="rId12"/>
    <sheet name="MA Hodiny" sheetId="101" r:id="rId13"/>
    <sheet name="MA Vozidlo" sheetId="56" r:id="rId14"/>
    <sheet name="MA Fixní" sheetId="57" r:id="rId15"/>
    <sheet name="Objednávka" sheetId="74" r:id="rId16"/>
    <sheet name="Zálohy" sheetId="14" r:id="rId17"/>
    <sheet name="Model objednávkový (MO)" sheetId="30" r:id="rId18"/>
    <sheet name="MO Kapacita" sheetId="100" r:id="rId19"/>
    <sheet name="MO Výkon" sheetId="41" r:id="rId20"/>
    <sheet name="MO Hodiny" sheetId="102" r:id="rId21"/>
    <sheet name="MO Vozidlo" sheetId="29" r:id="rId22"/>
    <sheet name="Skutečnost" sheetId="91" r:id="rId23"/>
    <sheet name="Kompenzace" sheetId="98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29" l="1"/>
  <c r="T30" i="29"/>
  <c r="U30" i="102"/>
  <c r="T30" i="102"/>
  <c r="U30" i="41"/>
  <c r="T30" i="41"/>
  <c r="U30" i="100"/>
  <c r="T30" i="100"/>
  <c r="T30" i="30"/>
  <c r="U30" i="30"/>
  <c r="AE5" i="68"/>
  <c r="AC5" i="68"/>
  <c r="AA5" i="68"/>
  <c r="Y5" i="68"/>
  <c r="W5" i="68"/>
  <c r="U5" i="68"/>
  <c r="S5" i="68"/>
  <c r="Q5" i="68"/>
  <c r="O5" i="68"/>
  <c r="M5" i="68"/>
  <c r="K5" i="68"/>
  <c r="I5" i="68"/>
  <c r="G5" i="68"/>
  <c r="E5" i="68"/>
  <c r="C5" i="68"/>
  <c r="Q83" i="91" l="1"/>
  <c r="P83" i="91"/>
  <c r="O83" i="91"/>
  <c r="N83" i="91"/>
  <c r="M83" i="91"/>
  <c r="L83" i="91"/>
  <c r="K83" i="91"/>
  <c r="J83" i="91"/>
  <c r="I83" i="91"/>
  <c r="H83" i="91"/>
  <c r="G83" i="91"/>
  <c r="F83" i="91"/>
  <c r="E83" i="91"/>
  <c r="D83" i="91"/>
  <c r="Q82" i="91"/>
  <c r="P82" i="91"/>
  <c r="O82" i="91"/>
  <c r="N82" i="91"/>
  <c r="M82" i="91"/>
  <c r="L82" i="91"/>
  <c r="K82" i="91"/>
  <c r="J82" i="91"/>
  <c r="I82" i="91"/>
  <c r="H82" i="91"/>
  <c r="G82" i="91"/>
  <c r="F82" i="91"/>
  <c r="E82" i="91"/>
  <c r="D82" i="91"/>
  <c r="Q81" i="91"/>
  <c r="P81" i="91"/>
  <c r="O81" i="91"/>
  <c r="N81" i="91"/>
  <c r="M81" i="91"/>
  <c r="L81" i="91"/>
  <c r="K81" i="91"/>
  <c r="J81" i="91"/>
  <c r="I81" i="91"/>
  <c r="H81" i="91"/>
  <c r="G81" i="91"/>
  <c r="F81" i="91"/>
  <c r="E81" i="91"/>
  <c r="D81" i="91"/>
  <c r="Q80" i="91"/>
  <c r="P80" i="91"/>
  <c r="O80" i="91"/>
  <c r="N80" i="91"/>
  <c r="M80" i="91"/>
  <c r="L80" i="91"/>
  <c r="K80" i="91"/>
  <c r="J80" i="91"/>
  <c r="I80" i="91"/>
  <c r="H80" i="91"/>
  <c r="G80" i="91"/>
  <c r="F80" i="91"/>
  <c r="E80" i="91"/>
  <c r="D80" i="91"/>
  <c r="Q79" i="91"/>
  <c r="P79" i="91"/>
  <c r="O79" i="91"/>
  <c r="N79" i="91"/>
  <c r="M79" i="91"/>
  <c r="L79" i="91"/>
  <c r="K79" i="91"/>
  <c r="J79" i="91"/>
  <c r="I79" i="91"/>
  <c r="H79" i="91"/>
  <c r="G79" i="91"/>
  <c r="F79" i="91"/>
  <c r="E79" i="91"/>
  <c r="D79" i="91"/>
  <c r="Q78" i="91"/>
  <c r="P78" i="91"/>
  <c r="O78" i="91"/>
  <c r="N78" i="91"/>
  <c r="M78" i="91"/>
  <c r="L78" i="91"/>
  <c r="K78" i="91"/>
  <c r="J78" i="91"/>
  <c r="I78" i="91"/>
  <c r="H78" i="91"/>
  <c r="G78" i="91"/>
  <c r="F78" i="91"/>
  <c r="E78" i="91"/>
  <c r="D78" i="91"/>
  <c r="Q77" i="91"/>
  <c r="P77" i="91"/>
  <c r="O77" i="91"/>
  <c r="N77" i="91"/>
  <c r="M77" i="91"/>
  <c r="L77" i="91"/>
  <c r="K77" i="91"/>
  <c r="J77" i="91"/>
  <c r="I77" i="91"/>
  <c r="H77" i="91"/>
  <c r="G77" i="91"/>
  <c r="F77" i="91"/>
  <c r="E77" i="91"/>
  <c r="D77" i="91"/>
  <c r="Q76" i="91"/>
  <c r="P76" i="91"/>
  <c r="O76" i="91"/>
  <c r="N76" i="91"/>
  <c r="M76" i="91"/>
  <c r="L76" i="91"/>
  <c r="K76" i="91"/>
  <c r="J76" i="91"/>
  <c r="I76" i="91"/>
  <c r="H76" i="91"/>
  <c r="G76" i="91"/>
  <c r="F76" i="91"/>
  <c r="E76" i="91"/>
  <c r="D76" i="91"/>
  <c r="Q75" i="91"/>
  <c r="P75" i="91"/>
  <c r="O75" i="91"/>
  <c r="N75" i="91"/>
  <c r="M75" i="91"/>
  <c r="L75" i="91"/>
  <c r="K75" i="91"/>
  <c r="J75" i="91"/>
  <c r="I75" i="91"/>
  <c r="H75" i="91"/>
  <c r="G75" i="91"/>
  <c r="F75" i="91"/>
  <c r="E75" i="91"/>
  <c r="D75" i="91"/>
  <c r="Q74" i="91"/>
  <c r="P74" i="91"/>
  <c r="O74" i="91"/>
  <c r="N74" i="91"/>
  <c r="M74" i="91"/>
  <c r="L74" i="91"/>
  <c r="K74" i="91"/>
  <c r="J74" i="91"/>
  <c r="I74" i="91"/>
  <c r="H74" i="91"/>
  <c r="G74" i="91"/>
  <c r="F74" i="91"/>
  <c r="E74" i="91"/>
  <c r="D74" i="91"/>
  <c r="Q73" i="91"/>
  <c r="P73" i="91"/>
  <c r="O73" i="91"/>
  <c r="N73" i="91"/>
  <c r="M73" i="91"/>
  <c r="L73" i="91"/>
  <c r="K73" i="91"/>
  <c r="J73" i="91"/>
  <c r="I73" i="91"/>
  <c r="H73" i="91"/>
  <c r="G73" i="91"/>
  <c r="F73" i="91"/>
  <c r="E73" i="91"/>
  <c r="D73" i="91"/>
  <c r="Q72" i="91"/>
  <c r="P72" i="91"/>
  <c r="O72" i="91"/>
  <c r="N72" i="91"/>
  <c r="M72" i="91"/>
  <c r="L72" i="91"/>
  <c r="K72" i="91"/>
  <c r="J72" i="91"/>
  <c r="I72" i="91"/>
  <c r="H72" i="91"/>
  <c r="G72" i="91"/>
  <c r="F72" i="91"/>
  <c r="E72" i="91"/>
  <c r="D72" i="91"/>
  <c r="Q71" i="91"/>
  <c r="P71" i="91"/>
  <c r="O71" i="91"/>
  <c r="N71" i="91"/>
  <c r="M71" i="91"/>
  <c r="L71" i="91"/>
  <c r="K71" i="91"/>
  <c r="J71" i="91"/>
  <c r="I71" i="91"/>
  <c r="H71" i="91"/>
  <c r="G71" i="91"/>
  <c r="F71" i="91"/>
  <c r="E71" i="91"/>
  <c r="D71" i="91"/>
  <c r="Q87" i="91"/>
  <c r="P87" i="91"/>
  <c r="O87" i="91"/>
  <c r="N87" i="91"/>
  <c r="M87" i="91"/>
  <c r="L87" i="91"/>
  <c r="K87" i="91"/>
  <c r="J87" i="91"/>
  <c r="I87" i="91"/>
  <c r="H87" i="91"/>
  <c r="G87" i="91"/>
  <c r="F87" i="91"/>
  <c r="E87" i="91"/>
  <c r="D87" i="91"/>
  <c r="C87" i="91"/>
  <c r="Q70" i="91"/>
  <c r="P70" i="91"/>
  <c r="O70" i="91"/>
  <c r="N70" i="91"/>
  <c r="M70" i="91"/>
  <c r="L70" i="91"/>
  <c r="K70" i="91"/>
  <c r="J70" i="91"/>
  <c r="I70" i="91"/>
  <c r="H70" i="91"/>
  <c r="G70" i="91"/>
  <c r="F70" i="91"/>
  <c r="E70" i="91"/>
  <c r="D70" i="91"/>
  <c r="C70" i="91"/>
  <c r="K53" i="91"/>
  <c r="J53" i="91"/>
  <c r="C53" i="91"/>
  <c r="Q36" i="91"/>
  <c r="J36" i="91"/>
  <c r="I36" i="91"/>
  <c r="Q19" i="91"/>
  <c r="P19" i="91"/>
  <c r="I19" i="91"/>
  <c r="H19" i="91"/>
  <c r="Q2" i="91"/>
  <c r="Q53" i="91" s="1"/>
  <c r="P2" i="91"/>
  <c r="P36" i="91" s="1"/>
  <c r="O2" i="91"/>
  <c r="O19" i="91" s="1"/>
  <c r="N2" i="91"/>
  <c r="N19" i="91" s="1"/>
  <c r="M2" i="91"/>
  <c r="M19" i="91" s="1"/>
  <c r="L2" i="91"/>
  <c r="L19" i="91" s="1"/>
  <c r="K2" i="91"/>
  <c r="K19" i="91" s="1"/>
  <c r="J2" i="91"/>
  <c r="J19" i="91" s="1"/>
  <c r="I2" i="91"/>
  <c r="I53" i="91" s="1"/>
  <c r="H2" i="91"/>
  <c r="H36" i="91" s="1"/>
  <c r="G2" i="91"/>
  <c r="G19" i="91" s="1"/>
  <c r="F2" i="91"/>
  <c r="F19" i="91" s="1"/>
  <c r="E2" i="91"/>
  <c r="E19" i="91" s="1"/>
  <c r="D2" i="91"/>
  <c r="D19" i="91" s="1"/>
  <c r="C2" i="91"/>
  <c r="C19" i="91" s="1"/>
  <c r="B27" i="102"/>
  <c r="B26" i="102"/>
  <c r="B25" i="102"/>
  <c r="B24" i="102"/>
  <c r="D23" i="102"/>
  <c r="C23" i="102"/>
  <c r="D22" i="102"/>
  <c r="C22" i="102"/>
  <c r="B22" i="102"/>
  <c r="B21" i="102"/>
  <c r="B20" i="102"/>
  <c r="B19" i="102"/>
  <c r="D18" i="102"/>
  <c r="C18" i="102"/>
  <c r="D17" i="102"/>
  <c r="C17" i="102"/>
  <c r="D16" i="102"/>
  <c r="C16" i="102"/>
  <c r="D15" i="102"/>
  <c r="C15" i="102"/>
  <c r="B15" i="102"/>
  <c r="D14" i="102"/>
  <c r="C14" i="102"/>
  <c r="D13" i="102"/>
  <c r="C13" i="102"/>
  <c r="D12" i="102"/>
  <c r="C12" i="102"/>
  <c r="D11" i="102"/>
  <c r="C11" i="102"/>
  <c r="B11" i="102"/>
  <c r="B10" i="102"/>
  <c r="D9" i="102"/>
  <c r="C9" i="102"/>
  <c r="D8" i="102"/>
  <c r="C8" i="102"/>
  <c r="B8" i="102"/>
  <c r="B7" i="102"/>
  <c r="B6" i="102"/>
  <c r="B5" i="102"/>
  <c r="D4" i="102"/>
  <c r="D3" i="102"/>
  <c r="B3" i="102"/>
  <c r="S2" i="102"/>
  <c r="R2" i="102"/>
  <c r="Q2" i="102"/>
  <c r="P2" i="102"/>
  <c r="O2" i="102"/>
  <c r="N2" i="102"/>
  <c r="M2" i="102"/>
  <c r="L2" i="102"/>
  <c r="K2" i="102"/>
  <c r="J2" i="102"/>
  <c r="I2" i="102"/>
  <c r="H2" i="102"/>
  <c r="G2" i="102"/>
  <c r="F2" i="102"/>
  <c r="E2" i="102"/>
  <c r="B27" i="101"/>
  <c r="B26" i="101"/>
  <c r="B25" i="101"/>
  <c r="B24" i="101"/>
  <c r="D23" i="101"/>
  <c r="C23" i="101"/>
  <c r="D22" i="101"/>
  <c r="C22" i="101"/>
  <c r="B22" i="101"/>
  <c r="B21" i="101"/>
  <c r="B20" i="101"/>
  <c r="B19" i="101"/>
  <c r="D18" i="101"/>
  <c r="C18" i="101"/>
  <c r="D17" i="101"/>
  <c r="C17" i="101"/>
  <c r="D16" i="101"/>
  <c r="C16" i="101"/>
  <c r="D15" i="101"/>
  <c r="C15" i="101"/>
  <c r="B15" i="101"/>
  <c r="D14" i="101"/>
  <c r="C14" i="101"/>
  <c r="D13" i="101"/>
  <c r="C13" i="101"/>
  <c r="D12" i="101"/>
  <c r="C12" i="101"/>
  <c r="D11" i="101"/>
  <c r="C11" i="101"/>
  <c r="B11" i="101"/>
  <c r="B10" i="101"/>
  <c r="D9" i="101"/>
  <c r="C9" i="101"/>
  <c r="D8" i="101"/>
  <c r="C8" i="101"/>
  <c r="B8" i="101"/>
  <c r="B7" i="101"/>
  <c r="B6" i="101"/>
  <c r="B5" i="101"/>
  <c r="D4" i="101"/>
  <c r="D3" i="101"/>
  <c r="B3" i="101"/>
  <c r="S2" i="101"/>
  <c r="R2" i="101"/>
  <c r="Q2" i="101"/>
  <c r="P2" i="101"/>
  <c r="O2" i="101"/>
  <c r="N2" i="101"/>
  <c r="M2" i="101"/>
  <c r="L2" i="101"/>
  <c r="K2" i="101"/>
  <c r="J2" i="101"/>
  <c r="I2" i="101"/>
  <c r="H2" i="101"/>
  <c r="G2" i="101"/>
  <c r="F2" i="101"/>
  <c r="E2" i="101"/>
  <c r="X27" i="23"/>
  <c r="X26" i="23"/>
  <c r="X25" i="23"/>
  <c r="X24" i="23"/>
  <c r="X23" i="23"/>
  <c r="X22" i="23"/>
  <c r="X21" i="23"/>
  <c r="X20" i="23"/>
  <c r="X19" i="23"/>
  <c r="X18" i="23"/>
  <c r="X17" i="23"/>
  <c r="X14" i="23"/>
  <c r="X13" i="23"/>
  <c r="X12" i="23"/>
  <c r="X11" i="23"/>
  <c r="X10" i="23"/>
  <c r="X9" i="23"/>
  <c r="X8" i="23"/>
  <c r="X7" i="23"/>
  <c r="X6" i="23"/>
  <c r="X5" i="23"/>
  <c r="X4" i="23"/>
  <c r="X3" i="23"/>
  <c r="W18" i="35"/>
  <c r="V18" i="35"/>
  <c r="U18" i="35"/>
  <c r="T18" i="35"/>
  <c r="S18" i="35"/>
  <c r="R18" i="35"/>
  <c r="Q18" i="35"/>
  <c r="P18" i="35"/>
  <c r="O18" i="35"/>
  <c r="N18" i="35"/>
  <c r="M18" i="35"/>
  <c r="L18" i="35"/>
  <c r="K18" i="35"/>
  <c r="J18" i="35"/>
  <c r="I18" i="35"/>
  <c r="H18" i="35"/>
  <c r="G18" i="35"/>
  <c r="F18" i="35"/>
  <c r="E18" i="35"/>
  <c r="W17" i="35"/>
  <c r="V17" i="35"/>
  <c r="U17" i="35"/>
  <c r="T17" i="35"/>
  <c r="S17" i="35"/>
  <c r="R17" i="35"/>
  <c r="Q17" i="35"/>
  <c r="P17" i="35"/>
  <c r="O17" i="35"/>
  <c r="N17" i="35"/>
  <c r="M17" i="35"/>
  <c r="L17" i="35"/>
  <c r="K17" i="35"/>
  <c r="J17" i="35"/>
  <c r="I17" i="35"/>
  <c r="H17" i="35"/>
  <c r="G17" i="35"/>
  <c r="F17" i="35"/>
  <c r="E17" i="35"/>
  <c r="W16" i="35"/>
  <c r="V16" i="35"/>
  <c r="U16" i="35"/>
  <c r="T16" i="35"/>
  <c r="S16" i="35"/>
  <c r="R16" i="35"/>
  <c r="Q16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W15" i="35"/>
  <c r="V15" i="35"/>
  <c r="U15" i="35"/>
  <c r="T15" i="35"/>
  <c r="S15" i="35"/>
  <c r="R15" i="35"/>
  <c r="Q15" i="35"/>
  <c r="P15" i="35"/>
  <c r="O15" i="35"/>
  <c r="N15" i="35"/>
  <c r="M15" i="35"/>
  <c r="L15" i="35"/>
  <c r="K15" i="35"/>
  <c r="J15" i="35"/>
  <c r="I15" i="35"/>
  <c r="H15" i="35"/>
  <c r="G15" i="35"/>
  <c r="F15" i="35"/>
  <c r="E15" i="35"/>
  <c r="W14" i="35"/>
  <c r="V14" i="35"/>
  <c r="U14" i="35"/>
  <c r="T14" i="35"/>
  <c r="S14" i="35"/>
  <c r="R14" i="35"/>
  <c r="Q14" i="35"/>
  <c r="P14" i="35"/>
  <c r="O14" i="35"/>
  <c r="N14" i="35"/>
  <c r="M14" i="35"/>
  <c r="L14" i="35"/>
  <c r="K14" i="35"/>
  <c r="J14" i="35"/>
  <c r="I14" i="35"/>
  <c r="H14" i="35"/>
  <c r="G14" i="35"/>
  <c r="F14" i="35"/>
  <c r="E14" i="35"/>
  <c r="W13" i="35"/>
  <c r="V13" i="35"/>
  <c r="U13" i="35"/>
  <c r="T13" i="35"/>
  <c r="S13" i="35"/>
  <c r="R13" i="35"/>
  <c r="Q13" i="35"/>
  <c r="P13" i="35"/>
  <c r="O13" i="35"/>
  <c r="N13" i="35"/>
  <c r="M13" i="35"/>
  <c r="L13" i="35"/>
  <c r="K13" i="35"/>
  <c r="J13" i="35"/>
  <c r="I13" i="35"/>
  <c r="H13" i="35"/>
  <c r="G13" i="35"/>
  <c r="F13" i="35"/>
  <c r="E13" i="35"/>
  <c r="W12" i="35"/>
  <c r="V12" i="35"/>
  <c r="U12" i="35"/>
  <c r="T12" i="35"/>
  <c r="S12" i="35"/>
  <c r="R12" i="35"/>
  <c r="Q12" i="35"/>
  <c r="P12" i="35"/>
  <c r="O12" i="35"/>
  <c r="N12" i="35"/>
  <c r="M12" i="35"/>
  <c r="L12" i="35"/>
  <c r="K12" i="35"/>
  <c r="J12" i="35"/>
  <c r="I12" i="35"/>
  <c r="H12" i="35"/>
  <c r="G12" i="35"/>
  <c r="F12" i="35"/>
  <c r="E12" i="35"/>
  <c r="E26" i="35"/>
  <c r="E25" i="35"/>
  <c r="E24" i="35"/>
  <c r="E23" i="35"/>
  <c r="E19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G26" i="35"/>
  <c r="F26" i="35"/>
  <c r="W25" i="35"/>
  <c r="V25" i="35"/>
  <c r="U25" i="35"/>
  <c r="T25" i="35"/>
  <c r="S25" i="35"/>
  <c r="R25" i="35"/>
  <c r="Q25" i="35"/>
  <c r="P25" i="35"/>
  <c r="O25" i="35"/>
  <c r="N25" i="35"/>
  <c r="M25" i="35"/>
  <c r="L25" i="35"/>
  <c r="K25" i="35"/>
  <c r="J25" i="35"/>
  <c r="I25" i="35"/>
  <c r="H25" i="35"/>
  <c r="G25" i="35"/>
  <c r="F25" i="35"/>
  <c r="W24" i="35"/>
  <c r="V24" i="35"/>
  <c r="U24" i="35"/>
  <c r="T24" i="35"/>
  <c r="S24" i="35"/>
  <c r="R24" i="35"/>
  <c r="Q24" i="35"/>
  <c r="P24" i="35"/>
  <c r="O24" i="35"/>
  <c r="N24" i="35"/>
  <c r="M24" i="35"/>
  <c r="L24" i="35"/>
  <c r="K24" i="35"/>
  <c r="J24" i="35"/>
  <c r="I24" i="35"/>
  <c r="H24" i="35"/>
  <c r="G24" i="35"/>
  <c r="F24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W19" i="35"/>
  <c r="V19" i="35"/>
  <c r="U19" i="35"/>
  <c r="T19" i="35"/>
  <c r="S19" i="35"/>
  <c r="R19" i="35"/>
  <c r="Q19" i="35"/>
  <c r="P19" i="35"/>
  <c r="O19" i="35"/>
  <c r="N19" i="35"/>
  <c r="M19" i="35"/>
  <c r="L19" i="35"/>
  <c r="K19" i="35"/>
  <c r="J19" i="35"/>
  <c r="I19" i="35"/>
  <c r="H19" i="35"/>
  <c r="G19" i="35"/>
  <c r="F19" i="35"/>
  <c r="W6" i="35"/>
  <c r="V6" i="35"/>
  <c r="U6" i="35"/>
  <c r="T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X18" i="47"/>
  <c r="X17" i="47"/>
  <c r="X16" i="47"/>
  <c r="X16" i="23" s="1"/>
  <c r="X15" i="47"/>
  <c r="X15" i="23" s="1"/>
  <c r="C36" i="91" l="1"/>
  <c r="K36" i="91"/>
  <c r="D53" i="91"/>
  <c r="L53" i="91"/>
  <c r="D36" i="91"/>
  <c r="L36" i="91"/>
  <c r="E53" i="91"/>
  <c r="M53" i="91"/>
  <c r="E36" i="91"/>
  <c r="M36" i="91"/>
  <c r="F53" i="91"/>
  <c r="N53" i="91"/>
  <c r="F36" i="91"/>
  <c r="N36" i="91"/>
  <c r="G53" i="91"/>
  <c r="O53" i="91"/>
  <c r="G36" i="91"/>
  <c r="O36" i="91"/>
  <c r="H53" i="91"/>
  <c r="P53" i="91"/>
  <c r="Q33" i="91" l="1"/>
  <c r="P33" i="91"/>
  <c r="O33" i="91"/>
  <c r="N33" i="91"/>
  <c r="M33" i="91"/>
  <c r="L33" i="91"/>
  <c r="K33" i="91"/>
  <c r="J33" i="91"/>
  <c r="I33" i="91"/>
  <c r="H33" i="91"/>
  <c r="G33" i="91"/>
  <c r="F33" i="91"/>
  <c r="E33" i="91"/>
  <c r="D33" i="91"/>
  <c r="C33" i="91"/>
  <c r="C4" i="35" l="1"/>
  <c r="D4" i="35"/>
  <c r="B5" i="35"/>
  <c r="B6" i="35"/>
  <c r="B7" i="35"/>
  <c r="B8" i="35"/>
  <c r="C8" i="35"/>
  <c r="D8" i="35"/>
  <c r="C9" i="35"/>
  <c r="D9" i="35"/>
  <c r="B10" i="35"/>
  <c r="B11" i="35"/>
  <c r="C11" i="35"/>
  <c r="D11" i="35"/>
  <c r="C12" i="35"/>
  <c r="D12" i="35"/>
  <c r="C13" i="35"/>
  <c r="D13" i="35"/>
  <c r="C14" i="35"/>
  <c r="D14" i="35"/>
  <c r="B15" i="35"/>
  <c r="C15" i="35"/>
  <c r="D15" i="35"/>
  <c r="C16" i="35"/>
  <c r="D16" i="35"/>
  <c r="C17" i="35"/>
  <c r="D17" i="35"/>
  <c r="C18" i="35"/>
  <c r="D18" i="35"/>
  <c r="B19" i="35"/>
  <c r="B20" i="35"/>
  <c r="B21" i="35"/>
  <c r="B22" i="35"/>
  <c r="C22" i="35"/>
  <c r="D22" i="35"/>
  <c r="C23" i="35"/>
  <c r="D23" i="35"/>
  <c r="B24" i="35"/>
  <c r="B25" i="35"/>
  <c r="B26" i="35"/>
  <c r="B27" i="35"/>
  <c r="C3" i="35"/>
  <c r="D3" i="35"/>
  <c r="B3" i="35"/>
  <c r="E8" i="96"/>
  <c r="F8" i="96"/>
  <c r="G8" i="96"/>
  <c r="H8" i="96"/>
  <c r="I8" i="96"/>
  <c r="J8" i="96"/>
  <c r="K8" i="96"/>
  <c r="L8" i="96"/>
  <c r="M8" i="96"/>
  <c r="N8" i="96"/>
  <c r="O8" i="96"/>
  <c r="P8" i="96"/>
  <c r="Q8" i="96"/>
  <c r="R8" i="96"/>
  <c r="S8" i="96"/>
  <c r="E9" i="96"/>
  <c r="F9" i="96"/>
  <c r="G9" i="96"/>
  <c r="H9" i="96"/>
  <c r="I9" i="96"/>
  <c r="J9" i="96"/>
  <c r="K9" i="96"/>
  <c r="L9" i="96"/>
  <c r="M9" i="96"/>
  <c r="N9" i="96"/>
  <c r="O9" i="96"/>
  <c r="P9" i="96"/>
  <c r="Q9" i="96"/>
  <c r="R9" i="96"/>
  <c r="S9" i="96"/>
  <c r="E10" i="96"/>
  <c r="F10" i="96"/>
  <c r="G10" i="96"/>
  <c r="H10" i="96"/>
  <c r="I10" i="96"/>
  <c r="J10" i="96"/>
  <c r="K10" i="96"/>
  <c r="L10" i="96"/>
  <c r="M10" i="96"/>
  <c r="N10" i="96"/>
  <c r="O10" i="96"/>
  <c r="P10" i="96"/>
  <c r="Q10" i="96"/>
  <c r="R10" i="96"/>
  <c r="S10" i="96"/>
  <c r="E20" i="96"/>
  <c r="F20" i="96"/>
  <c r="G20" i="96"/>
  <c r="H20" i="96"/>
  <c r="I20" i="96"/>
  <c r="J20" i="96"/>
  <c r="K20" i="96"/>
  <c r="L20" i="96"/>
  <c r="M20" i="96"/>
  <c r="N20" i="96"/>
  <c r="O20" i="96"/>
  <c r="P20" i="96"/>
  <c r="Q20" i="96"/>
  <c r="R20" i="96"/>
  <c r="S20" i="96"/>
  <c r="E21" i="96"/>
  <c r="F21" i="96"/>
  <c r="G21" i="96"/>
  <c r="H21" i="96"/>
  <c r="I21" i="96"/>
  <c r="J21" i="96"/>
  <c r="K21" i="96"/>
  <c r="L21" i="96"/>
  <c r="M21" i="96"/>
  <c r="N21" i="96"/>
  <c r="O21" i="96"/>
  <c r="P21" i="96"/>
  <c r="Q21" i="96"/>
  <c r="R21" i="96"/>
  <c r="S21" i="96"/>
  <c r="E22" i="96"/>
  <c r="F22" i="96"/>
  <c r="G22" i="96"/>
  <c r="H22" i="96"/>
  <c r="I22" i="96"/>
  <c r="J22" i="96"/>
  <c r="K22" i="96"/>
  <c r="L22" i="96"/>
  <c r="M22" i="96"/>
  <c r="N22" i="96"/>
  <c r="O22" i="96"/>
  <c r="P22" i="96"/>
  <c r="Q22" i="96"/>
  <c r="R22" i="96"/>
  <c r="S22" i="96"/>
  <c r="E27" i="96"/>
  <c r="F27" i="96"/>
  <c r="G27" i="96"/>
  <c r="H27" i="96"/>
  <c r="I27" i="96"/>
  <c r="J27" i="96"/>
  <c r="K27" i="96"/>
  <c r="L27" i="96"/>
  <c r="M27" i="96"/>
  <c r="N27" i="96"/>
  <c r="O27" i="96"/>
  <c r="P27" i="96"/>
  <c r="Q27" i="96"/>
  <c r="R27" i="96"/>
  <c r="S27" i="96"/>
  <c r="F2" i="47" l="1"/>
  <c r="G2" i="47"/>
  <c r="H2" i="47"/>
  <c r="I2" i="47"/>
  <c r="J2" i="47"/>
  <c r="K2" i="47"/>
  <c r="L2" i="47"/>
  <c r="M2" i="47"/>
  <c r="N2" i="47"/>
  <c r="O2" i="47"/>
  <c r="P2" i="47"/>
  <c r="Q2" i="47"/>
  <c r="R2" i="47"/>
  <c r="S2" i="47"/>
  <c r="E2" i="47"/>
  <c r="T3" i="47"/>
  <c r="U3" i="47"/>
  <c r="Z3" i="47"/>
  <c r="T4" i="47"/>
  <c r="U4" i="47"/>
  <c r="Z4" i="47"/>
  <c r="T5" i="47"/>
  <c r="U5" i="47"/>
  <c r="Z5" i="47"/>
  <c r="T6" i="47"/>
  <c r="U6" i="47"/>
  <c r="Z6" i="47"/>
  <c r="T7" i="47"/>
  <c r="U7" i="47"/>
  <c r="Z7" i="47"/>
  <c r="T8" i="47"/>
  <c r="U8" i="47"/>
  <c r="Z8" i="47"/>
  <c r="T9" i="47"/>
  <c r="U9" i="47"/>
  <c r="Z9" i="47"/>
  <c r="T10" i="47"/>
  <c r="U10" i="47"/>
  <c r="Z10" i="47"/>
  <c r="T11" i="47"/>
  <c r="U11" i="47"/>
  <c r="Z11" i="47"/>
  <c r="T12" i="47"/>
  <c r="U12" i="47"/>
  <c r="Z12" i="47"/>
  <c r="T13" i="47"/>
  <c r="U13" i="47"/>
  <c r="Z13" i="47"/>
  <c r="T14" i="47"/>
  <c r="U14" i="47"/>
  <c r="Z14" i="47"/>
  <c r="T15" i="47"/>
  <c r="U15" i="47"/>
  <c r="V15" i="47"/>
  <c r="W15" i="47"/>
  <c r="Y15" i="47"/>
  <c r="T16" i="47"/>
  <c r="U16" i="47"/>
  <c r="V16" i="47"/>
  <c r="W16" i="47"/>
  <c r="Y16" i="47"/>
  <c r="T17" i="47"/>
  <c r="U17" i="47"/>
  <c r="V17" i="47"/>
  <c r="Z17" i="47" s="1"/>
  <c r="W17" i="47"/>
  <c r="Y17" i="47"/>
  <c r="T18" i="47"/>
  <c r="U18" i="47"/>
  <c r="V18" i="47"/>
  <c r="V18" i="23" s="1"/>
  <c r="W18" i="47"/>
  <c r="Y18" i="47"/>
  <c r="T19" i="47"/>
  <c r="U19" i="47"/>
  <c r="Z19" i="47"/>
  <c r="T20" i="47"/>
  <c r="U20" i="47"/>
  <c r="Z20" i="47"/>
  <c r="T21" i="47"/>
  <c r="U21" i="47"/>
  <c r="Z21" i="47"/>
  <c r="T22" i="47"/>
  <c r="U22" i="47"/>
  <c r="Z22" i="47"/>
  <c r="T23" i="47"/>
  <c r="U23" i="47"/>
  <c r="Z23" i="47"/>
  <c r="T24" i="47"/>
  <c r="U24" i="47"/>
  <c r="Z24" i="47"/>
  <c r="T25" i="47"/>
  <c r="U25" i="47"/>
  <c r="Z25" i="47"/>
  <c r="T26" i="47"/>
  <c r="U26" i="47"/>
  <c r="Z26" i="47"/>
  <c r="T27" i="47"/>
  <c r="U27" i="47"/>
  <c r="Z27" i="47"/>
  <c r="J28" i="47"/>
  <c r="K28" i="47"/>
  <c r="L28" i="47"/>
  <c r="M28" i="47"/>
  <c r="N28" i="47"/>
  <c r="O28" i="47"/>
  <c r="P28" i="47"/>
  <c r="Q28" i="47"/>
  <c r="R28" i="47"/>
  <c r="G31" i="47"/>
  <c r="H31" i="47" s="1"/>
  <c r="I31" i="47" s="1"/>
  <c r="J31" i="47" s="1"/>
  <c r="K31" i="47" s="1"/>
  <c r="L31" i="47" s="1"/>
  <c r="M31" i="47" s="1"/>
  <c r="N31" i="47" s="1"/>
  <c r="O31" i="47" s="1"/>
  <c r="P31" i="47" s="1"/>
  <c r="Q31" i="47" s="1"/>
  <c r="R31" i="47" s="1"/>
  <c r="S31" i="47" s="1"/>
  <c r="B27" i="100"/>
  <c r="B26" i="100"/>
  <c r="B25" i="100"/>
  <c r="B24" i="100"/>
  <c r="D23" i="100"/>
  <c r="C23" i="100"/>
  <c r="D22" i="100"/>
  <c r="C22" i="100"/>
  <c r="B22" i="100"/>
  <c r="B21" i="100"/>
  <c r="B20" i="100"/>
  <c r="B19" i="100"/>
  <c r="D18" i="100"/>
  <c r="C18" i="100"/>
  <c r="D17" i="100"/>
  <c r="C17" i="100"/>
  <c r="D16" i="100"/>
  <c r="C16" i="100"/>
  <c r="D15" i="100"/>
  <c r="C15" i="100"/>
  <c r="B15" i="100"/>
  <c r="D14" i="100"/>
  <c r="C14" i="100"/>
  <c r="D13" i="100"/>
  <c r="C13" i="100"/>
  <c r="D12" i="100"/>
  <c r="C12" i="100"/>
  <c r="D11" i="100"/>
  <c r="C11" i="100"/>
  <c r="B11" i="100"/>
  <c r="B10" i="100"/>
  <c r="D9" i="100"/>
  <c r="C9" i="100"/>
  <c r="D8" i="100"/>
  <c r="C8" i="100"/>
  <c r="B8" i="100"/>
  <c r="B7" i="100"/>
  <c r="B6" i="100"/>
  <c r="B5" i="100"/>
  <c r="D4" i="100"/>
  <c r="D3" i="100"/>
  <c r="B3" i="100"/>
  <c r="B27" i="99"/>
  <c r="B26" i="99"/>
  <c r="B25" i="99"/>
  <c r="B24" i="99"/>
  <c r="D23" i="99"/>
  <c r="C23" i="99"/>
  <c r="D22" i="99"/>
  <c r="C22" i="99"/>
  <c r="B22" i="99"/>
  <c r="B21" i="99"/>
  <c r="B20" i="99"/>
  <c r="B19" i="99"/>
  <c r="D18" i="99"/>
  <c r="C18" i="99"/>
  <c r="D17" i="99"/>
  <c r="C17" i="99"/>
  <c r="D16" i="99"/>
  <c r="C16" i="99"/>
  <c r="D15" i="99"/>
  <c r="C15" i="99"/>
  <c r="B15" i="99"/>
  <c r="D14" i="99"/>
  <c r="C14" i="99"/>
  <c r="D13" i="99"/>
  <c r="C13" i="99"/>
  <c r="D12" i="99"/>
  <c r="C12" i="99"/>
  <c r="D11" i="99"/>
  <c r="C11" i="99"/>
  <c r="B11" i="99"/>
  <c r="B10" i="99"/>
  <c r="D9" i="99"/>
  <c r="C9" i="99"/>
  <c r="D8" i="99"/>
  <c r="C8" i="99"/>
  <c r="B8" i="99"/>
  <c r="B7" i="99"/>
  <c r="B6" i="99"/>
  <c r="B5" i="99"/>
  <c r="D4" i="99"/>
  <c r="D3" i="99"/>
  <c r="B3" i="99"/>
  <c r="E4" i="23"/>
  <c r="E4" i="101" s="1"/>
  <c r="F4" i="23"/>
  <c r="F4" i="101" s="1"/>
  <c r="F4" i="102" s="1"/>
  <c r="G4" i="23"/>
  <c r="G4" i="101" s="1"/>
  <c r="G4" i="102" s="1"/>
  <c r="H4" i="23"/>
  <c r="H4" i="101" s="1"/>
  <c r="H4" i="102" s="1"/>
  <c r="I4" i="23"/>
  <c r="I4" i="101" s="1"/>
  <c r="I4" i="102" s="1"/>
  <c r="J4" i="23"/>
  <c r="J4" i="101" s="1"/>
  <c r="J4" i="102" s="1"/>
  <c r="K4" i="23"/>
  <c r="K4" i="101" s="1"/>
  <c r="K4" i="102" s="1"/>
  <c r="L4" i="23"/>
  <c r="L4" i="101" s="1"/>
  <c r="L4" i="102" s="1"/>
  <c r="M4" i="23"/>
  <c r="M4" i="101" s="1"/>
  <c r="M4" i="102" s="1"/>
  <c r="N4" i="23"/>
  <c r="N4" i="101" s="1"/>
  <c r="N4" i="102" s="1"/>
  <c r="O4" i="23"/>
  <c r="O4" i="101" s="1"/>
  <c r="O4" i="102" s="1"/>
  <c r="P4" i="23"/>
  <c r="P4" i="101" s="1"/>
  <c r="P4" i="102" s="1"/>
  <c r="Q4" i="23"/>
  <c r="Q4" i="101" s="1"/>
  <c r="Q4" i="102" s="1"/>
  <c r="R4" i="23"/>
  <c r="R4" i="101" s="1"/>
  <c r="R4" i="102" s="1"/>
  <c r="S4" i="23"/>
  <c r="S4" i="101" s="1"/>
  <c r="S4" i="102" s="1"/>
  <c r="E5" i="23"/>
  <c r="E5" i="101" s="1"/>
  <c r="F5" i="23"/>
  <c r="F5" i="101" s="1"/>
  <c r="F5" i="102" s="1"/>
  <c r="G5" i="23"/>
  <c r="G5" i="101" s="1"/>
  <c r="G5" i="102" s="1"/>
  <c r="H5" i="23"/>
  <c r="H5" i="101" s="1"/>
  <c r="H5" i="102" s="1"/>
  <c r="I5" i="23"/>
  <c r="I5" i="101" s="1"/>
  <c r="I5" i="102" s="1"/>
  <c r="J5" i="23"/>
  <c r="J5" i="101" s="1"/>
  <c r="J5" i="102" s="1"/>
  <c r="K5" i="23"/>
  <c r="K5" i="101" s="1"/>
  <c r="K5" i="102" s="1"/>
  <c r="L5" i="23"/>
  <c r="L5" i="101" s="1"/>
  <c r="L5" i="102" s="1"/>
  <c r="M5" i="23"/>
  <c r="M5" i="101" s="1"/>
  <c r="M5" i="102" s="1"/>
  <c r="N5" i="23"/>
  <c r="N5" i="101" s="1"/>
  <c r="N5" i="102" s="1"/>
  <c r="O5" i="23"/>
  <c r="O5" i="101" s="1"/>
  <c r="O5" i="102" s="1"/>
  <c r="P5" i="23"/>
  <c r="P5" i="101" s="1"/>
  <c r="P5" i="102" s="1"/>
  <c r="Q5" i="23"/>
  <c r="Q5" i="101" s="1"/>
  <c r="Q5" i="102" s="1"/>
  <c r="R5" i="23"/>
  <c r="R5" i="101" s="1"/>
  <c r="R5" i="102" s="1"/>
  <c r="S5" i="23"/>
  <c r="S5" i="101" s="1"/>
  <c r="S5" i="102" s="1"/>
  <c r="E6" i="23"/>
  <c r="E6" i="101" s="1"/>
  <c r="F6" i="23"/>
  <c r="F6" i="101" s="1"/>
  <c r="F6" i="102" s="1"/>
  <c r="G6" i="23"/>
  <c r="G6" i="101" s="1"/>
  <c r="H6" i="23"/>
  <c r="H6" i="101" s="1"/>
  <c r="H6" i="102" s="1"/>
  <c r="I6" i="23"/>
  <c r="I6" i="101" s="1"/>
  <c r="I6" i="102" s="1"/>
  <c r="J6" i="23"/>
  <c r="J6" i="101" s="1"/>
  <c r="J6" i="102" s="1"/>
  <c r="K6" i="23"/>
  <c r="K6" i="101" s="1"/>
  <c r="K6" i="102" s="1"/>
  <c r="L6" i="23"/>
  <c r="L6" i="101" s="1"/>
  <c r="L6" i="102" s="1"/>
  <c r="M6" i="23"/>
  <c r="M6" i="101" s="1"/>
  <c r="M6" i="102" s="1"/>
  <c r="N6" i="23"/>
  <c r="N6" i="101" s="1"/>
  <c r="N6" i="102" s="1"/>
  <c r="O6" i="23"/>
  <c r="O6" i="101" s="1"/>
  <c r="O6" i="102" s="1"/>
  <c r="P6" i="23"/>
  <c r="P6" i="101" s="1"/>
  <c r="P6" i="102" s="1"/>
  <c r="Q6" i="23"/>
  <c r="Q6" i="101" s="1"/>
  <c r="Q6" i="102" s="1"/>
  <c r="R6" i="23"/>
  <c r="R6" i="101" s="1"/>
  <c r="R6" i="102" s="1"/>
  <c r="S6" i="23"/>
  <c r="S6" i="101" s="1"/>
  <c r="S6" i="102" s="1"/>
  <c r="E7" i="23"/>
  <c r="E7" i="101" s="1"/>
  <c r="F7" i="23"/>
  <c r="F7" i="101" s="1"/>
  <c r="F7" i="102" s="1"/>
  <c r="G7" i="23"/>
  <c r="G7" i="101" s="1"/>
  <c r="G7" i="102" s="1"/>
  <c r="H7" i="23"/>
  <c r="H7" i="101" s="1"/>
  <c r="H7" i="102" s="1"/>
  <c r="I7" i="23"/>
  <c r="I7" i="101" s="1"/>
  <c r="I7" i="102" s="1"/>
  <c r="J7" i="23"/>
  <c r="J7" i="101" s="1"/>
  <c r="J7" i="102" s="1"/>
  <c r="K7" i="23"/>
  <c r="K7" i="101" s="1"/>
  <c r="K7" i="102" s="1"/>
  <c r="L7" i="23"/>
  <c r="L7" i="101" s="1"/>
  <c r="L7" i="102" s="1"/>
  <c r="M7" i="23"/>
  <c r="M7" i="101" s="1"/>
  <c r="M7" i="102" s="1"/>
  <c r="N7" i="23"/>
  <c r="N7" i="101" s="1"/>
  <c r="N7" i="102" s="1"/>
  <c r="O7" i="23"/>
  <c r="O7" i="101" s="1"/>
  <c r="O7" i="102" s="1"/>
  <c r="P7" i="23"/>
  <c r="P7" i="101" s="1"/>
  <c r="P7" i="102" s="1"/>
  <c r="Q7" i="23"/>
  <c r="Q7" i="101" s="1"/>
  <c r="Q7" i="102" s="1"/>
  <c r="R7" i="23"/>
  <c r="R7" i="101" s="1"/>
  <c r="R7" i="102" s="1"/>
  <c r="S7" i="23"/>
  <c r="S7" i="101" s="1"/>
  <c r="S7" i="102" s="1"/>
  <c r="E8" i="23"/>
  <c r="E8" i="101" s="1"/>
  <c r="F8" i="23"/>
  <c r="F8" i="101" s="1"/>
  <c r="F8" i="102" s="1"/>
  <c r="G8" i="23"/>
  <c r="G8" i="101" s="1"/>
  <c r="G8" i="102" s="1"/>
  <c r="H8" i="23"/>
  <c r="H8" i="101" s="1"/>
  <c r="H8" i="102" s="1"/>
  <c r="I8" i="23"/>
  <c r="I8" i="101" s="1"/>
  <c r="I8" i="102" s="1"/>
  <c r="J8" i="23"/>
  <c r="J8" i="101" s="1"/>
  <c r="J8" i="102" s="1"/>
  <c r="K8" i="23"/>
  <c r="K8" i="101" s="1"/>
  <c r="K8" i="102" s="1"/>
  <c r="L8" i="23"/>
  <c r="L8" i="101" s="1"/>
  <c r="L8" i="102" s="1"/>
  <c r="M8" i="23"/>
  <c r="M8" i="101" s="1"/>
  <c r="M8" i="102" s="1"/>
  <c r="N8" i="23"/>
  <c r="N8" i="101" s="1"/>
  <c r="N8" i="102" s="1"/>
  <c r="O8" i="23"/>
  <c r="O8" i="101" s="1"/>
  <c r="O8" i="102" s="1"/>
  <c r="P8" i="23"/>
  <c r="P8" i="101" s="1"/>
  <c r="P8" i="102" s="1"/>
  <c r="Q8" i="23"/>
  <c r="Q8" i="101" s="1"/>
  <c r="Q8" i="102" s="1"/>
  <c r="R8" i="23"/>
  <c r="R8" i="101" s="1"/>
  <c r="R8" i="102" s="1"/>
  <c r="S8" i="23"/>
  <c r="S8" i="101" s="1"/>
  <c r="S8" i="102" s="1"/>
  <c r="E9" i="23"/>
  <c r="E9" i="101" s="1"/>
  <c r="F9" i="23"/>
  <c r="F9" i="101" s="1"/>
  <c r="F9" i="102" s="1"/>
  <c r="G9" i="23"/>
  <c r="G9" i="101" s="1"/>
  <c r="G9" i="102" s="1"/>
  <c r="H9" i="23"/>
  <c r="H9" i="101" s="1"/>
  <c r="H9" i="102" s="1"/>
  <c r="I9" i="23"/>
  <c r="I9" i="101" s="1"/>
  <c r="I9" i="102" s="1"/>
  <c r="J9" i="23"/>
  <c r="J9" i="101" s="1"/>
  <c r="J9" i="102" s="1"/>
  <c r="K9" i="23"/>
  <c r="K9" i="101" s="1"/>
  <c r="K9" i="102" s="1"/>
  <c r="L9" i="23"/>
  <c r="L9" i="101" s="1"/>
  <c r="L9" i="102" s="1"/>
  <c r="M9" i="23"/>
  <c r="M9" i="101" s="1"/>
  <c r="M9" i="102" s="1"/>
  <c r="N9" i="23"/>
  <c r="N9" i="101" s="1"/>
  <c r="N9" i="102" s="1"/>
  <c r="O9" i="23"/>
  <c r="O9" i="101" s="1"/>
  <c r="O9" i="102" s="1"/>
  <c r="P9" i="23"/>
  <c r="P9" i="101" s="1"/>
  <c r="P9" i="102" s="1"/>
  <c r="Q9" i="23"/>
  <c r="Q9" i="101" s="1"/>
  <c r="Q9" i="102" s="1"/>
  <c r="R9" i="23"/>
  <c r="R9" i="101" s="1"/>
  <c r="R9" i="102" s="1"/>
  <c r="S9" i="23"/>
  <c r="S9" i="101" s="1"/>
  <c r="S9" i="102" s="1"/>
  <c r="E10" i="23"/>
  <c r="E10" i="101" s="1"/>
  <c r="F10" i="23"/>
  <c r="F10" i="101" s="1"/>
  <c r="F10" i="102" s="1"/>
  <c r="G10" i="23"/>
  <c r="G10" i="101" s="1"/>
  <c r="G10" i="102" s="1"/>
  <c r="H10" i="23"/>
  <c r="H10" i="101" s="1"/>
  <c r="H10" i="102" s="1"/>
  <c r="I10" i="23"/>
  <c r="I10" i="101" s="1"/>
  <c r="I10" i="102" s="1"/>
  <c r="J10" i="23"/>
  <c r="J10" i="101" s="1"/>
  <c r="J10" i="102" s="1"/>
  <c r="K10" i="23"/>
  <c r="K10" i="101" s="1"/>
  <c r="L10" i="23"/>
  <c r="L10" i="101" s="1"/>
  <c r="L10" i="102" s="1"/>
  <c r="M10" i="23"/>
  <c r="M10" i="101" s="1"/>
  <c r="M10" i="102" s="1"/>
  <c r="N10" i="23"/>
  <c r="N10" i="101" s="1"/>
  <c r="N10" i="102" s="1"/>
  <c r="O10" i="23"/>
  <c r="O10" i="101" s="1"/>
  <c r="O10" i="102" s="1"/>
  <c r="P10" i="23"/>
  <c r="P10" i="101" s="1"/>
  <c r="P10" i="102" s="1"/>
  <c r="Q10" i="23"/>
  <c r="Q10" i="101" s="1"/>
  <c r="Q10" i="102" s="1"/>
  <c r="R10" i="23"/>
  <c r="R10" i="101" s="1"/>
  <c r="R10" i="102" s="1"/>
  <c r="S10" i="23"/>
  <c r="S10" i="101" s="1"/>
  <c r="S10" i="102" s="1"/>
  <c r="E11" i="23"/>
  <c r="E11" i="101" s="1"/>
  <c r="F11" i="23"/>
  <c r="F11" i="101" s="1"/>
  <c r="G11" i="23"/>
  <c r="G11" i="101" s="1"/>
  <c r="H11" i="23"/>
  <c r="H11" i="101" s="1"/>
  <c r="I11" i="23"/>
  <c r="I11" i="101" s="1"/>
  <c r="J11" i="23"/>
  <c r="J11" i="101" s="1"/>
  <c r="K11" i="23"/>
  <c r="K11" i="101" s="1"/>
  <c r="L11" i="23"/>
  <c r="L11" i="101" s="1"/>
  <c r="M11" i="23"/>
  <c r="M11" i="101" s="1"/>
  <c r="N11" i="23"/>
  <c r="N11" i="101" s="1"/>
  <c r="O11" i="23"/>
  <c r="O11" i="101" s="1"/>
  <c r="P11" i="23"/>
  <c r="P11" i="101" s="1"/>
  <c r="Q11" i="23"/>
  <c r="Q11" i="101" s="1"/>
  <c r="R11" i="23"/>
  <c r="R11" i="101" s="1"/>
  <c r="S11" i="23"/>
  <c r="S11" i="101" s="1"/>
  <c r="E12" i="23"/>
  <c r="E12" i="101" s="1"/>
  <c r="F12" i="23"/>
  <c r="F12" i="101" s="1"/>
  <c r="G12" i="23"/>
  <c r="G12" i="101" s="1"/>
  <c r="H12" i="23"/>
  <c r="H12" i="101" s="1"/>
  <c r="I12" i="23"/>
  <c r="I12" i="101" s="1"/>
  <c r="J12" i="23"/>
  <c r="J12" i="101" s="1"/>
  <c r="K12" i="23"/>
  <c r="K12" i="101" s="1"/>
  <c r="L12" i="23"/>
  <c r="L12" i="101" s="1"/>
  <c r="M12" i="23"/>
  <c r="M12" i="101" s="1"/>
  <c r="N12" i="23"/>
  <c r="N12" i="101" s="1"/>
  <c r="O12" i="23"/>
  <c r="O12" i="101" s="1"/>
  <c r="P12" i="23"/>
  <c r="P12" i="101" s="1"/>
  <c r="Q12" i="23"/>
  <c r="Q12" i="101" s="1"/>
  <c r="R12" i="23"/>
  <c r="R12" i="101" s="1"/>
  <c r="S12" i="23"/>
  <c r="S12" i="101" s="1"/>
  <c r="E13" i="23"/>
  <c r="E13" i="101" s="1"/>
  <c r="F13" i="23"/>
  <c r="F13" i="101" s="1"/>
  <c r="G13" i="23"/>
  <c r="G13" i="101" s="1"/>
  <c r="H13" i="23"/>
  <c r="H13" i="101" s="1"/>
  <c r="I13" i="23"/>
  <c r="I13" i="101" s="1"/>
  <c r="J13" i="23"/>
  <c r="J13" i="101" s="1"/>
  <c r="K13" i="23"/>
  <c r="K13" i="101" s="1"/>
  <c r="L13" i="23"/>
  <c r="L13" i="101" s="1"/>
  <c r="M13" i="23"/>
  <c r="M13" i="101" s="1"/>
  <c r="N13" i="23"/>
  <c r="N13" i="101" s="1"/>
  <c r="O13" i="23"/>
  <c r="O13" i="101" s="1"/>
  <c r="P13" i="23"/>
  <c r="P13" i="101" s="1"/>
  <c r="Q13" i="23"/>
  <c r="Q13" i="101" s="1"/>
  <c r="R13" i="23"/>
  <c r="R13" i="101" s="1"/>
  <c r="S13" i="23"/>
  <c r="S13" i="101" s="1"/>
  <c r="E14" i="23"/>
  <c r="E14" i="101" s="1"/>
  <c r="F14" i="23"/>
  <c r="F14" i="101" s="1"/>
  <c r="F14" i="102" s="1"/>
  <c r="G14" i="23"/>
  <c r="G14" i="101" s="1"/>
  <c r="H14" i="23"/>
  <c r="H14" i="101" s="1"/>
  <c r="H14" i="102" s="1"/>
  <c r="I14" i="23"/>
  <c r="I14" i="101" s="1"/>
  <c r="I14" i="102" s="1"/>
  <c r="J14" i="23"/>
  <c r="J14" i="101" s="1"/>
  <c r="J14" i="102" s="1"/>
  <c r="K14" i="23"/>
  <c r="K14" i="101" s="1"/>
  <c r="K14" i="102" s="1"/>
  <c r="L14" i="23"/>
  <c r="L14" i="101" s="1"/>
  <c r="L14" i="102" s="1"/>
  <c r="M14" i="23"/>
  <c r="M14" i="101" s="1"/>
  <c r="M14" i="102" s="1"/>
  <c r="N14" i="23"/>
  <c r="N14" i="101" s="1"/>
  <c r="N14" i="102" s="1"/>
  <c r="O14" i="23"/>
  <c r="O14" i="101" s="1"/>
  <c r="O14" i="102" s="1"/>
  <c r="P14" i="23"/>
  <c r="P14" i="101" s="1"/>
  <c r="P14" i="102" s="1"/>
  <c r="Q14" i="23"/>
  <c r="Q14" i="101" s="1"/>
  <c r="Q14" i="102" s="1"/>
  <c r="R14" i="23"/>
  <c r="R14" i="101" s="1"/>
  <c r="R14" i="102" s="1"/>
  <c r="S14" i="23"/>
  <c r="S14" i="101" s="1"/>
  <c r="S14" i="102" s="1"/>
  <c r="E15" i="23"/>
  <c r="E15" i="101" s="1"/>
  <c r="F15" i="23"/>
  <c r="F15" i="101" s="1"/>
  <c r="G15" i="23"/>
  <c r="G15" i="101" s="1"/>
  <c r="H15" i="23"/>
  <c r="H15" i="101" s="1"/>
  <c r="I15" i="23"/>
  <c r="I15" i="101" s="1"/>
  <c r="J15" i="23"/>
  <c r="J15" i="101" s="1"/>
  <c r="K15" i="23"/>
  <c r="K15" i="101" s="1"/>
  <c r="L15" i="23"/>
  <c r="L15" i="101" s="1"/>
  <c r="M15" i="23"/>
  <c r="M15" i="101" s="1"/>
  <c r="N15" i="23"/>
  <c r="N15" i="101" s="1"/>
  <c r="O15" i="23"/>
  <c r="O15" i="101" s="1"/>
  <c r="P15" i="23"/>
  <c r="P15" i="101" s="1"/>
  <c r="Q15" i="23"/>
  <c r="Q15" i="101" s="1"/>
  <c r="R15" i="23"/>
  <c r="R15" i="101" s="1"/>
  <c r="S15" i="23"/>
  <c r="S15" i="101" s="1"/>
  <c r="E16" i="23"/>
  <c r="E16" i="101" s="1"/>
  <c r="F16" i="23"/>
  <c r="F16" i="101" s="1"/>
  <c r="G16" i="23"/>
  <c r="G16" i="101" s="1"/>
  <c r="H16" i="23"/>
  <c r="H16" i="101" s="1"/>
  <c r="I16" i="23"/>
  <c r="I16" i="101" s="1"/>
  <c r="J16" i="23"/>
  <c r="J16" i="101" s="1"/>
  <c r="K16" i="23"/>
  <c r="K16" i="101" s="1"/>
  <c r="L16" i="23"/>
  <c r="L16" i="101" s="1"/>
  <c r="M16" i="23"/>
  <c r="M16" i="101" s="1"/>
  <c r="N16" i="23"/>
  <c r="N16" i="101" s="1"/>
  <c r="O16" i="23"/>
  <c r="O16" i="101" s="1"/>
  <c r="P16" i="23"/>
  <c r="P16" i="101" s="1"/>
  <c r="Q16" i="23"/>
  <c r="Q16" i="101" s="1"/>
  <c r="R16" i="23"/>
  <c r="R16" i="101" s="1"/>
  <c r="S16" i="23"/>
  <c r="S16" i="101" s="1"/>
  <c r="E17" i="23"/>
  <c r="E17" i="101" s="1"/>
  <c r="F17" i="23"/>
  <c r="F17" i="101" s="1"/>
  <c r="G17" i="23"/>
  <c r="G17" i="101" s="1"/>
  <c r="H17" i="23"/>
  <c r="H17" i="101" s="1"/>
  <c r="I17" i="23"/>
  <c r="I17" i="101" s="1"/>
  <c r="J17" i="23"/>
  <c r="J17" i="101" s="1"/>
  <c r="K17" i="23"/>
  <c r="K17" i="101" s="1"/>
  <c r="L17" i="23"/>
  <c r="L17" i="101" s="1"/>
  <c r="M17" i="23"/>
  <c r="M17" i="101" s="1"/>
  <c r="N17" i="23"/>
  <c r="N17" i="101" s="1"/>
  <c r="O17" i="23"/>
  <c r="O17" i="101" s="1"/>
  <c r="P17" i="23"/>
  <c r="P17" i="101" s="1"/>
  <c r="Q17" i="23"/>
  <c r="Q17" i="101" s="1"/>
  <c r="R17" i="23"/>
  <c r="R17" i="101" s="1"/>
  <c r="S17" i="23"/>
  <c r="S17" i="101" s="1"/>
  <c r="E18" i="23"/>
  <c r="E18" i="101" s="1"/>
  <c r="F18" i="23"/>
  <c r="F18" i="101" s="1"/>
  <c r="F18" i="102" s="1"/>
  <c r="G18" i="23"/>
  <c r="G18" i="101" s="1"/>
  <c r="G18" i="102" s="1"/>
  <c r="H18" i="23"/>
  <c r="H18" i="101" s="1"/>
  <c r="H18" i="102" s="1"/>
  <c r="I18" i="23"/>
  <c r="I18" i="101" s="1"/>
  <c r="I18" i="102" s="1"/>
  <c r="J18" i="23"/>
  <c r="J18" i="101" s="1"/>
  <c r="J18" i="102" s="1"/>
  <c r="K18" i="23"/>
  <c r="K18" i="101" s="1"/>
  <c r="L18" i="23"/>
  <c r="L18" i="101" s="1"/>
  <c r="L18" i="102" s="1"/>
  <c r="M18" i="23"/>
  <c r="M18" i="101" s="1"/>
  <c r="M18" i="102" s="1"/>
  <c r="N18" i="23"/>
  <c r="N18" i="101" s="1"/>
  <c r="N18" i="102" s="1"/>
  <c r="O18" i="23"/>
  <c r="O18" i="101" s="1"/>
  <c r="O18" i="102" s="1"/>
  <c r="P18" i="23"/>
  <c r="P18" i="101" s="1"/>
  <c r="P18" i="102" s="1"/>
  <c r="Q18" i="23"/>
  <c r="Q18" i="101" s="1"/>
  <c r="Q18" i="102" s="1"/>
  <c r="R18" i="23"/>
  <c r="R18" i="101" s="1"/>
  <c r="R18" i="102" s="1"/>
  <c r="S18" i="23"/>
  <c r="S18" i="101" s="1"/>
  <c r="S18" i="102" s="1"/>
  <c r="E19" i="23"/>
  <c r="E19" i="101" s="1"/>
  <c r="F19" i="23"/>
  <c r="F19" i="101" s="1"/>
  <c r="F19" i="102" s="1"/>
  <c r="G19" i="23"/>
  <c r="G19" i="101" s="1"/>
  <c r="G19" i="102" s="1"/>
  <c r="H19" i="23"/>
  <c r="H19" i="101" s="1"/>
  <c r="H19" i="102" s="1"/>
  <c r="I19" i="23"/>
  <c r="I19" i="101" s="1"/>
  <c r="I19" i="102" s="1"/>
  <c r="J19" i="23"/>
  <c r="J19" i="101" s="1"/>
  <c r="J19" i="102" s="1"/>
  <c r="K19" i="23"/>
  <c r="K19" i="101" s="1"/>
  <c r="K19" i="102" s="1"/>
  <c r="L19" i="23"/>
  <c r="L19" i="101" s="1"/>
  <c r="M19" i="23"/>
  <c r="M19" i="101" s="1"/>
  <c r="M19" i="102" s="1"/>
  <c r="N19" i="23"/>
  <c r="N19" i="101" s="1"/>
  <c r="N19" i="102" s="1"/>
  <c r="O19" i="23"/>
  <c r="O19" i="101" s="1"/>
  <c r="O19" i="102" s="1"/>
  <c r="P19" i="23"/>
  <c r="P19" i="101" s="1"/>
  <c r="P19" i="102" s="1"/>
  <c r="Q19" i="23"/>
  <c r="Q19" i="101" s="1"/>
  <c r="Q19" i="102" s="1"/>
  <c r="R19" i="23"/>
  <c r="R19" i="101" s="1"/>
  <c r="R19" i="102" s="1"/>
  <c r="S19" i="23"/>
  <c r="S19" i="101" s="1"/>
  <c r="S19" i="102" s="1"/>
  <c r="E20" i="23"/>
  <c r="E20" i="101" s="1"/>
  <c r="E20" i="102" s="1"/>
  <c r="F20" i="23"/>
  <c r="F20" i="101" s="1"/>
  <c r="F20" i="102" s="1"/>
  <c r="G20" i="23"/>
  <c r="G20" i="101" s="1"/>
  <c r="G20" i="102" s="1"/>
  <c r="H20" i="23"/>
  <c r="H20" i="101" s="1"/>
  <c r="H20" i="102" s="1"/>
  <c r="I20" i="23"/>
  <c r="I20" i="101" s="1"/>
  <c r="I20" i="102" s="1"/>
  <c r="J20" i="23"/>
  <c r="J20" i="101" s="1"/>
  <c r="J20" i="102" s="1"/>
  <c r="K20" i="23"/>
  <c r="K20" i="101" s="1"/>
  <c r="K20" i="102" s="1"/>
  <c r="L20" i="23"/>
  <c r="L20" i="101" s="1"/>
  <c r="L20" i="102" s="1"/>
  <c r="M20" i="23"/>
  <c r="M20" i="101" s="1"/>
  <c r="M20" i="102" s="1"/>
  <c r="N20" i="23"/>
  <c r="N20" i="101" s="1"/>
  <c r="N20" i="102" s="1"/>
  <c r="O20" i="23"/>
  <c r="O20" i="101" s="1"/>
  <c r="O20" i="102" s="1"/>
  <c r="P20" i="23"/>
  <c r="P20" i="101" s="1"/>
  <c r="P20" i="102" s="1"/>
  <c r="Q20" i="23"/>
  <c r="Q20" i="101" s="1"/>
  <c r="Q20" i="102" s="1"/>
  <c r="R20" i="23"/>
  <c r="R20" i="101" s="1"/>
  <c r="R20" i="102" s="1"/>
  <c r="S20" i="23"/>
  <c r="S20" i="101" s="1"/>
  <c r="S20" i="102" s="1"/>
  <c r="E21" i="23"/>
  <c r="E21" i="101" s="1"/>
  <c r="E21" i="102" s="1"/>
  <c r="F21" i="23"/>
  <c r="F21" i="101" s="1"/>
  <c r="F21" i="102" s="1"/>
  <c r="G21" i="23"/>
  <c r="G21" i="101" s="1"/>
  <c r="G21" i="102" s="1"/>
  <c r="H21" i="23"/>
  <c r="H21" i="101" s="1"/>
  <c r="H21" i="102" s="1"/>
  <c r="I21" i="23"/>
  <c r="I21" i="101" s="1"/>
  <c r="I21" i="102" s="1"/>
  <c r="J21" i="23"/>
  <c r="J21" i="101" s="1"/>
  <c r="J21" i="102" s="1"/>
  <c r="K21" i="23"/>
  <c r="K21" i="101" s="1"/>
  <c r="K21" i="102" s="1"/>
  <c r="L21" i="23"/>
  <c r="L21" i="101" s="1"/>
  <c r="L21" i="102" s="1"/>
  <c r="M21" i="23"/>
  <c r="M21" i="101" s="1"/>
  <c r="M21" i="102" s="1"/>
  <c r="N21" i="23"/>
  <c r="N21" i="101" s="1"/>
  <c r="N21" i="102" s="1"/>
  <c r="O21" i="23"/>
  <c r="O21" i="101" s="1"/>
  <c r="O21" i="102" s="1"/>
  <c r="P21" i="23"/>
  <c r="P21" i="101" s="1"/>
  <c r="P21" i="102" s="1"/>
  <c r="Q21" i="23"/>
  <c r="Q21" i="101" s="1"/>
  <c r="Q21" i="102" s="1"/>
  <c r="R21" i="23"/>
  <c r="R21" i="101" s="1"/>
  <c r="R21" i="102" s="1"/>
  <c r="S21" i="23"/>
  <c r="S21" i="101" s="1"/>
  <c r="S21" i="102" s="1"/>
  <c r="E22" i="23"/>
  <c r="E22" i="101" s="1"/>
  <c r="F22" i="23"/>
  <c r="F22" i="101" s="1"/>
  <c r="F22" i="102" s="1"/>
  <c r="G22" i="23"/>
  <c r="G22" i="101" s="1"/>
  <c r="H22" i="23"/>
  <c r="H22" i="101" s="1"/>
  <c r="H22" i="102" s="1"/>
  <c r="I22" i="23"/>
  <c r="I22" i="101" s="1"/>
  <c r="I22" i="102" s="1"/>
  <c r="J22" i="23"/>
  <c r="J22" i="101" s="1"/>
  <c r="J22" i="102" s="1"/>
  <c r="K22" i="23"/>
  <c r="K22" i="101" s="1"/>
  <c r="K22" i="102" s="1"/>
  <c r="L22" i="23"/>
  <c r="L22" i="101" s="1"/>
  <c r="L22" i="102" s="1"/>
  <c r="M22" i="23"/>
  <c r="M22" i="101" s="1"/>
  <c r="M22" i="102" s="1"/>
  <c r="N22" i="23"/>
  <c r="N22" i="101" s="1"/>
  <c r="N22" i="102" s="1"/>
  <c r="O22" i="23"/>
  <c r="O22" i="101" s="1"/>
  <c r="O22" i="102" s="1"/>
  <c r="P22" i="23"/>
  <c r="P22" i="101" s="1"/>
  <c r="P22" i="102" s="1"/>
  <c r="Q22" i="23"/>
  <c r="Q22" i="101" s="1"/>
  <c r="Q22" i="102" s="1"/>
  <c r="R22" i="23"/>
  <c r="R22" i="101" s="1"/>
  <c r="R22" i="102" s="1"/>
  <c r="S22" i="23"/>
  <c r="S22" i="101" s="1"/>
  <c r="S22" i="102" s="1"/>
  <c r="E23" i="23"/>
  <c r="E23" i="101" s="1"/>
  <c r="F23" i="23"/>
  <c r="F23" i="101" s="1"/>
  <c r="F23" i="102" s="1"/>
  <c r="G23" i="23"/>
  <c r="G23" i="101" s="1"/>
  <c r="G23" i="102" s="1"/>
  <c r="H23" i="23"/>
  <c r="H23" i="101" s="1"/>
  <c r="I23" i="23"/>
  <c r="I23" i="101" s="1"/>
  <c r="I23" i="102" s="1"/>
  <c r="J23" i="23"/>
  <c r="J23" i="101" s="1"/>
  <c r="J23" i="102" s="1"/>
  <c r="K23" i="23"/>
  <c r="K23" i="101" s="1"/>
  <c r="K23" i="102" s="1"/>
  <c r="L23" i="23"/>
  <c r="L23" i="101" s="1"/>
  <c r="L23" i="102" s="1"/>
  <c r="M23" i="23"/>
  <c r="M23" i="101" s="1"/>
  <c r="M23" i="102" s="1"/>
  <c r="N23" i="23"/>
  <c r="N23" i="101" s="1"/>
  <c r="N23" i="102" s="1"/>
  <c r="O23" i="23"/>
  <c r="O23" i="101" s="1"/>
  <c r="O23" i="102" s="1"/>
  <c r="P23" i="23"/>
  <c r="P23" i="101" s="1"/>
  <c r="P23" i="102" s="1"/>
  <c r="Q23" i="23"/>
  <c r="Q23" i="101" s="1"/>
  <c r="Q23" i="102" s="1"/>
  <c r="R23" i="23"/>
  <c r="R23" i="101" s="1"/>
  <c r="R23" i="102" s="1"/>
  <c r="S23" i="23"/>
  <c r="S23" i="101" s="1"/>
  <c r="S23" i="102" s="1"/>
  <c r="E24" i="23"/>
  <c r="E24" i="101" s="1"/>
  <c r="E24" i="102" s="1"/>
  <c r="F24" i="23"/>
  <c r="F24" i="101" s="1"/>
  <c r="F24" i="102" s="1"/>
  <c r="G24" i="23"/>
  <c r="G24" i="101" s="1"/>
  <c r="G24" i="102" s="1"/>
  <c r="H24" i="23"/>
  <c r="H24" i="101" s="1"/>
  <c r="H24" i="102" s="1"/>
  <c r="I24" i="23"/>
  <c r="I24" i="101" s="1"/>
  <c r="I24" i="102" s="1"/>
  <c r="J24" i="23"/>
  <c r="J24" i="101" s="1"/>
  <c r="K24" i="23"/>
  <c r="K24" i="101" s="1"/>
  <c r="K24" i="102" s="1"/>
  <c r="L24" i="23"/>
  <c r="L24" i="101" s="1"/>
  <c r="L24" i="102" s="1"/>
  <c r="M24" i="23"/>
  <c r="M24" i="101" s="1"/>
  <c r="M24" i="102" s="1"/>
  <c r="N24" i="23"/>
  <c r="N24" i="101" s="1"/>
  <c r="N24" i="102" s="1"/>
  <c r="O24" i="23"/>
  <c r="O24" i="101" s="1"/>
  <c r="O24" i="102" s="1"/>
  <c r="P24" i="23"/>
  <c r="P24" i="101" s="1"/>
  <c r="P24" i="102" s="1"/>
  <c r="Q24" i="23"/>
  <c r="Q24" i="101" s="1"/>
  <c r="Q24" i="102" s="1"/>
  <c r="R24" i="23"/>
  <c r="R24" i="101" s="1"/>
  <c r="R24" i="102" s="1"/>
  <c r="S24" i="23"/>
  <c r="S24" i="101" s="1"/>
  <c r="S24" i="102" s="1"/>
  <c r="E25" i="23"/>
  <c r="E25" i="101" s="1"/>
  <c r="E25" i="102" s="1"/>
  <c r="F25" i="23"/>
  <c r="F25" i="101" s="1"/>
  <c r="F25" i="102" s="1"/>
  <c r="G25" i="23"/>
  <c r="G25" i="101" s="1"/>
  <c r="G25" i="102" s="1"/>
  <c r="H25" i="23"/>
  <c r="H25" i="101" s="1"/>
  <c r="H25" i="102" s="1"/>
  <c r="I25" i="23"/>
  <c r="I25" i="101" s="1"/>
  <c r="I25" i="102" s="1"/>
  <c r="J25" i="23"/>
  <c r="J25" i="101" s="1"/>
  <c r="K25" i="23"/>
  <c r="K25" i="101" s="1"/>
  <c r="K25" i="102" s="1"/>
  <c r="L25" i="23"/>
  <c r="L25" i="101" s="1"/>
  <c r="L25" i="102" s="1"/>
  <c r="M25" i="23"/>
  <c r="M25" i="101" s="1"/>
  <c r="M25" i="102" s="1"/>
  <c r="N25" i="23"/>
  <c r="N25" i="101" s="1"/>
  <c r="N25" i="102" s="1"/>
  <c r="O25" i="23"/>
  <c r="O25" i="101" s="1"/>
  <c r="O25" i="102" s="1"/>
  <c r="P25" i="23"/>
  <c r="P25" i="101" s="1"/>
  <c r="P25" i="102" s="1"/>
  <c r="Q25" i="23"/>
  <c r="Q25" i="101" s="1"/>
  <c r="Q25" i="102" s="1"/>
  <c r="R25" i="23"/>
  <c r="R25" i="101" s="1"/>
  <c r="R25" i="102" s="1"/>
  <c r="S25" i="23"/>
  <c r="S25" i="101" s="1"/>
  <c r="S25" i="102" s="1"/>
  <c r="E26" i="23"/>
  <c r="E26" i="101" s="1"/>
  <c r="E26" i="102" s="1"/>
  <c r="F26" i="23"/>
  <c r="F26" i="101" s="1"/>
  <c r="F26" i="102" s="1"/>
  <c r="G26" i="23"/>
  <c r="G26" i="101" s="1"/>
  <c r="G26" i="102" s="1"/>
  <c r="H26" i="23"/>
  <c r="H26" i="101" s="1"/>
  <c r="H26" i="102" s="1"/>
  <c r="I26" i="23"/>
  <c r="I26" i="101" s="1"/>
  <c r="I26" i="102" s="1"/>
  <c r="J26" i="23"/>
  <c r="J26" i="101" s="1"/>
  <c r="K26" i="23"/>
  <c r="K26" i="101" s="1"/>
  <c r="K26" i="102" s="1"/>
  <c r="L26" i="23"/>
  <c r="L26" i="101" s="1"/>
  <c r="L26" i="102" s="1"/>
  <c r="M26" i="23"/>
  <c r="M26" i="101" s="1"/>
  <c r="M26" i="102" s="1"/>
  <c r="N26" i="23"/>
  <c r="N26" i="101" s="1"/>
  <c r="N26" i="102" s="1"/>
  <c r="O26" i="23"/>
  <c r="O26" i="101" s="1"/>
  <c r="O26" i="102" s="1"/>
  <c r="P26" i="23"/>
  <c r="P26" i="101" s="1"/>
  <c r="P26" i="102" s="1"/>
  <c r="Q26" i="23"/>
  <c r="Q26" i="101" s="1"/>
  <c r="Q26" i="102" s="1"/>
  <c r="R26" i="23"/>
  <c r="R26" i="101" s="1"/>
  <c r="R26" i="102" s="1"/>
  <c r="S26" i="23"/>
  <c r="S26" i="101" s="1"/>
  <c r="S26" i="102" s="1"/>
  <c r="E27" i="23"/>
  <c r="E27" i="101" s="1"/>
  <c r="F27" i="23"/>
  <c r="F27" i="101" s="1"/>
  <c r="F27" i="102" s="1"/>
  <c r="G27" i="23"/>
  <c r="G27" i="101" s="1"/>
  <c r="G27" i="102" s="1"/>
  <c r="H27" i="23"/>
  <c r="H27" i="101" s="1"/>
  <c r="H27" i="102" s="1"/>
  <c r="I27" i="23"/>
  <c r="I27" i="101" s="1"/>
  <c r="I27" i="102" s="1"/>
  <c r="J27" i="23"/>
  <c r="J27" i="101" s="1"/>
  <c r="J27" i="102" s="1"/>
  <c r="K27" i="23"/>
  <c r="K27" i="101" s="1"/>
  <c r="K27" i="102" s="1"/>
  <c r="L27" i="23"/>
  <c r="L27" i="101" s="1"/>
  <c r="M27" i="23"/>
  <c r="M27" i="101" s="1"/>
  <c r="M27" i="102" s="1"/>
  <c r="N27" i="23"/>
  <c r="N27" i="101" s="1"/>
  <c r="N27" i="102" s="1"/>
  <c r="O27" i="23"/>
  <c r="O27" i="101" s="1"/>
  <c r="O27" i="102" s="1"/>
  <c r="P27" i="23"/>
  <c r="P27" i="101" s="1"/>
  <c r="P27" i="102" s="1"/>
  <c r="Q27" i="23"/>
  <c r="Q27" i="101" s="1"/>
  <c r="Q27" i="102" s="1"/>
  <c r="R27" i="23"/>
  <c r="R27" i="101" s="1"/>
  <c r="R27" i="102" s="1"/>
  <c r="S27" i="23"/>
  <c r="S27" i="101" s="1"/>
  <c r="S27" i="102" s="1"/>
  <c r="F3" i="23"/>
  <c r="F3" i="101" s="1"/>
  <c r="F3" i="102" s="1"/>
  <c r="G3" i="23"/>
  <c r="G3" i="101" s="1"/>
  <c r="G3" i="102" s="1"/>
  <c r="H3" i="23"/>
  <c r="H3" i="101" s="1"/>
  <c r="H3" i="102" s="1"/>
  <c r="I3" i="23"/>
  <c r="I3" i="101" s="1"/>
  <c r="I3" i="102" s="1"/>
  <c r="J3" i="23"/>
  <c r="J3" i="101" s="1"/>
  <c r="J3" i="102" s="1"/>
  <c r="K3" i="23"/>
  <c r="K3" i="101" s="1"/>
  <c r="K3" i="102" s="1"/>
  <c r="L3" i="23"/>
  <c r="L3" i="101" s="1"/>
  <c r="L3" i="102" s="1"/>
  <c r="M3" i="23"/>
  <c r="M3" i="101" s="1"/>
  <c r="M3" i="102" s="1"/>
  <c r="N3" i="23"/>
  <c r="N3" i="101" s="1"/>
  <c r="N3" i="102" s="1"/>
  <c r="O3" i="23"/>
  <c r="O3" i="101" s="1"/>
  <c r="O3" i="102" s="1"/>
  <c r="P3" i="23"/>
  <c r="P3" i="101" s="1"/>
  <c r="P3" i="102" s="1"/>
  <c r="Q3" i="23"/>
  <c r="Q3" i="101" s="1"/>
  <c r="Q3" i="102" s="1"/>
  <c r="R3" i="23"/>
  <c r="R3" i="101" s="1"/>
  <c r="R3" i="102" s="1"/>
  <c r="S3" i="23"/>
  <c r="S3" i="101" s="1"/>
  <c r="S3" i="102" s="1"/>
  <c r="E3" i="23"/>
  <c r="E3" i="101" s="1"/>
  <c r="E2" i="94"/>
  <c r="V3" i="23"/>
  <c r="V4" i="23"/>
  <c r="V5" i="23"/>
  <c r="V6" i="23"/>
  <c r="V7" i="23"/>
  <c r="V8" i="23"/>
  <c r="V9" i="23"/>
  <c r="V10" i="23"/>
  <c r="V11" i="23"/>
  <c r="V12" i="23"/>
  <c r="V13" i="23"/>
  <c r="V14" i="23"/>
  <c r="V17" i="23"/>
  <c r="V19" i="23"/>
  <c r="V20" i="23"/>
  <c r="V21" i="23"/>
  <c r="V22" i="23"/>
  <c r="V23" i="23"/>
  <c r="V24" i="23"/>
  <c r="V25" i="23"/>
  <c r="V26" i="23"/>
  <c r="V27" i="23"/>
  <c r="V3" i="20"/>
  <c r="V4" i="20"/>
  <c r="V5" i="20"/>
  <c r="V6" i="20"/>
  <c r="V7" i="20"/>
  <c r="V8" i="20"/>
  <c r="V9" i="20"/>
  <c r="V10" i="20"/>
  <c r="V11" i="20"/>
  <c r="V12" i="20"/>
  <c r="V13" i="20"/>
  <c r="V14" i="20"/>
  <c r="V17" i="20"/>
  <c r="V19" i="20"/>
  <c r="V20" i="20"/>
  <c r="V21" i="20"/>
  <c r="V22" i="20"/>
  <c r="V23" i="20"/>
  <c r="V24" i="20"/>
  <c r="V25" i="20"/>
  <c r="V26" i="20"/>
  <c r="V27" i="20"/>
  <c r="V4" i="94"/>
  <c r="V5" i="94"/>
  <c r="V6" i="94"/>
  <c r="V7" i="94"/>
  <c r="V8" i="94"/>
  <c r="V9" i="94"/>
  <c r="V10" i="94"/>
  <c r="V11" i="94"/>
  <c r="V12" i="94"/>
  <c r="V13" i="94"/>
  <c r="V14" i="94"/>
  <c r="V19" i="94"/>
  <c r="V20" i="94"/>
  <c r="V21" i="94"/>
  <c r="V22" i="94"/>
  <c r="V23" i="94"/>
  <c r="V24" i="94"/>
  <c r="V25" i="94"/>
  <c r="V26" i="94"/>
  <c r="V27" i="94"/>
  <c r="V3" i="94"/>
  <c r="V17" i="94"/>
  <c r="V16" i="20"/>
  <c r="AV4" i="68"/>
  <c r="AW4" i="68"/>
  <c r="AX4" i="68"/>
  <c r="AY4" i="68"/>
  <c r="AZ4" i="68"/>
  <c r="BA4" i="68"/>
  <c r="BB4" i="68"/>
  <c r="BC4" i="68"/>
  <c r="BD4" i="68"/>
  <c r="BE4" i="68"/>
  <c r="BF4" i="68"/>
  <c r="BG4" i="68"/>
  <c r="BH4" i="68"/>
  <c r="BI4" i="68"/>
  <c r="BJ4" i="68"/>
  <c r="BK4" i="68"/>
  <c r="AG4" i="68"/>
  <c r="C4" i="74" s="1"/>
  <c r="AH4" i="68"/>
  <c r="D4" i="74" s="1"/>
  <c r="AI4" i="68"/>
  <c r="E4" i="74" s="1"/>
  <c r="AJ4" i="68"/>
  <c r="F4" i="74" s="1"/>
  <c r="AK4" i="68"/>
  <c r="G4" i="74" s="1"/>
  <c r="AL4" i="68"/>
  <c r="H4" i="74" s="1"/>
  <c r="AM4" i="68"/>
  <c r="I4" i="74" s="1"/>
  <c r="AN4" i="68"/>
  <c r="J4" i="74" s="1"/>
  <c r="AO4" i="68"/>
  <c r="K4" i="74" s="1"/>
  <c r="AP4" i="68"/>
  <c r="L4" i="74" s="1"/>
  <c r="AQ4" i="68"/>
  <c r="M4" i="74" s="1"/>
  <c r="AR4" i="68"/>
  <c r="N4" i="74" s="1"/>
  <c r="AS4" i="68"/>
  <c r="O4" i="74" s="1"/>
  <c r="AT4" i="68"/>
  <c r="P4" i="74" s="1"/>
  <c r="AU4" i="68"/>
  <c r="Q4" i="74" s="1"/>
  <c r="U21" i="102" l="1"/>
  <c r="T21" i="102"/>
  <c r="U20" i="102"/>
  <c r="T20" i="102"/>
  <c r="U13" i="101"/>
  <c r="E5" i="102"/>
  <c r="U5" i="101"/>
  <c r="T5" i="101"/>
  <c r="K28" i="101"/>
  <c r="E6" i="102"/>
  <c r="T6" i="101"/>
  <c r="E14" i="102"/>
  <c r="T14" i="101"/>
  <c r="E23" i="102"/>
  <c r="T23" i="101"/>
  <c r="R28" i="101"/>
  <c r="T15" i="101"/>
  <c r="E7" i="102"/>
  <c r="U7" i="102" s="1"/>
  <c r="T7" i="101"/>
  <c r="U7" i="101"/>
  <c r="E8" i="102"/>
  <c r="U8" i="102" s="1"/>
  <c r="U8" i="101"/>
  <c r="T8" i="101"/>
  <c r="P28" i="101"/>
  <c r="H28" i="101"/>
  <c r="T17" i="101"/>
  <c r="E9" i="102"/>
  <c r="T9" i="102" s="1"/>
  <c r="U9" i="101"/>
  <c r="T9" i="101"/>
  <c r="L28" i="101"/>
  <c r="E3" i="102"/>
  <c r="U3" i="102" s="1"/>
  <c r="U3" i="101"/>
  <c r="T3" i="101"/>
  <c r="E22" i="102"/>
  <c r="U22" i="101"/>
  <c r="S28" i="101"/>
  <c r="Q28" i="101"/>
  <c r="I28" i="101"/>
  <c r="U16" i="101"/>
  <c r="O28" i="101"/>
  <c r="G28" i="101"/>
  <c r="E18" i="102"/>
  <c r="U18" i="101"/>
  <c r="E10" i="102"/>
  <c r="T10" i="101"/>
  <c r="E27" i="102"/>
  <c r="T27" i="101"/>
  <c r="N28" i="101"/>
  <c r="F28" i="101"/>
  <c r="E19" i="102"/>
  <c r="U19" i="101"/>
  <c r="T11" i="101"/>
  <c r="U27" i="101"/>
  <c r="L27" i="102"/>
  <c r="U23" i="101"/>
  <c r="H23" i="102"/>
  <c r="T22" i="101"/>
  <c r="G22" i="102"/>
  <c r="T22" i="102" s="1"/>
  <c r="M28" i="101"/>
  <c r="T19" i="101"/>
  <c r="L19" i="102"/>
  <c r="T18" i="101"/>
  <c r="K18" i="102"/>
  <c r="U17" i="101"/>
  <c r="T16" i="101"/>
  <c r="U15" i="101"/>
  <c r="U14" i="101"/>
  <c r="G14" i="102"/>
  <c r="T13" i="101"/>
  <c r="U12" i="101"/>
  <c r="T12" i="101"/>
  <c r="U11" i="101"/>
  <c r="U10" i="101"/>
  <c r="K10" i="102"/>
  <c r="U6" i="101"/>
  <c r="G6" i="102"/>
  <c r="U4" i="101"/>
  <c r="E4" i="102"/>
  <c r="T4" i="102" s="1"/>
  <c r="T4" i="101"/>
  <c r="J26" i="102"/>
  <c r="U26" i="101"/>
  <c r="T26" i="101"/>
  <c r="U25" i="101"/>
  <c r="J25" i="102"/>
  <c r="T25" i="101"/>
  <c r="J28" i="101"/>
  <c r="U24" i="101"/>
  <c r="J24" i="102"/>
  <c r="T24" i="101"/>
  <c r="U21" i="101"/>
  <c r="T21" i="101"/>
  <c r="U20" i="101"/>
  <c r="T20" i="101"/>
  <c r="E28" i="101"/>
  <c r="X28" i="47"/>
  <c r="Z16" i="47"/>
  <c r="F18" i="99"/>
  <c r="K23" i="99"/>
  <c r="J22" i="99"/>
  <c r="Z15" i="47"/>
  <c r="N10" i="99"/>
  <c r="V15" i="23"/>
  <c r="S15" i="99" s="1"/>
  <c r="Z18" i="47"/>
  <c r="S3" i="99"/>
  <c r="S7" i="99"/>
  <c r="R14" i="99"/>
  <c r="R6" i="99"/>
  <c r="M24" i="99"/>
  <c r="E24" i="99"/>
  <c r="S22" i="99"/>
  <c r="K22" i="99"/>
  <c r="R13" i="99"/>
  <c r="J13" i="99"/>
  <c r="Q12" i="99"/>
  <c r="I12" i="99"/>
  <c r="P11" i="99"/>
  <c r="H11" i="99"/>
  <c r="K3" i="99"/>
  <c r="Q27" i="99"/>
  <c r="I27" i="99"/>
  <c r="O24" i="99"/>
  <c r="G24" i="99"/>
  <c r="J21" i="99"/>
  <c r="J21" i="100" s="1"/>
  <c r="O10" i="99"/>
  <c r="G10" i="99"/>
  <c r="N9" i="99"/>
  <c r="F9" i="99"/>
  <c r="R5" i="99"/>
  <c r="J5" i="99"/>
  <c r="Q4" i="99"/>
  <c r="I4" i="99"/>
  <c r="R21" i="99"/>
  <c r="R21" i="100" s="1"/>
  <c r="I20" i="99"/>
  <c r="I20" i="100" s="1"/>
  <c r="Q20" i="99"/>
  <c r="Q20" i="100" s="1"/>
  <c r="Q26" i="99"/>
  <c r="I26" i="99"/>
  <c r="O26" i="99"/>
  <c r="M8" i="99"/>
  <c r="K6" i="99"/>
  <c r="L24" i="99"/>
  <c r="Q21" i="99"/>
  <c r="Q21" i="100" s="1"/>
  <c r="I21" i="99"/>
  <c r="I21" i="100" s="1"/>
  <c r="Q13" i="99"/>
  <c r="I13" i="99"/>
  <c r="N25" i="99"/>
  <c r="P19" i="99"/>
  <c r="S6" i="99"/>
  <c r="G26" i="99"/>
  <c r="F25" i="99"/>
  <c r="L26" i="99"/>
  <c r="R24" i="99"/>
  <c r="J24" i="99"/>
  <c r="H19" i="99"/>
  <c r="F17" i="99"/>
  <c r="K14" i="99"/>
  <c r="E8" i="99"/>
  <c r="N17" i="99"/>
  <c r="S14" i="99"/>
  <c r="N23" i="99"/>
  <c r="F23" i="99"/>
  <c r="M22" i="99"/>
  <c r="E22" i="99"/>
  <c r="Q18" i="99"/>
  <c r="I18" i="99"/>
  <c r="V16" i="23"/>
  <c r="I16" i="99" s="1"/>
  <c r="P26" i="99"/>
  <c r="H26" i="99"/>
  <c r="M23" i="99"/>
  <c r="E23" i="99"/>
  <c r="L22" i="99"/>
  <c r="P18" i="99"/>
  <c r="H18" i="99"/>
  <c r="M15" i="99"/>
  <c r="L14" i="99"/>
  <c r="P10" i="99"/>
  <c r="R3" i="99"/>
  <c r="P27" i="99"/>
  <c r="H27" i="99"/>
  <c r="E25" i="99"/>
  <c r="P20" i="99"/>
  <c r="P20" i="100" s="1"/>
  <c r="O19" i="99"/>
  <c r="M17" i="99"/>
  <c r="P12" i="99"/>
  <c r="H12" i="99"/>
  <c r="O11" i="99"/>
  <c r="G11" i="99"/>
  <c r="M9" i="99"/>
  <c r="E9" i="99"/>
  <c r="L8" i="99"/>
  <c r="Q5" i="99"/>
  <c r="I5" i="99"/>
  <c r="P4" i="99"/>
  <c r="H4" i="99"/>
  <c r="J3" i="99"/>
  <c r="M25" i="99"/>
  <c r="H20" i="99"/>
  <c r="H20" i="100" s="1"/>
  <c r="G19" i="99"/>
  <c r="E17" i="99"/>
  <c r="V18" i="94"/>
  <c r="Q3" i="99"/>
  <c r="I3" i="99"/>
  <c r="M26" i="99"/>
  <c r="E26" i="99"/>
  <c r="L25" i="99"/>
  <c r="S24" i="99"/>
  <c r="K24" i="99"/>
  <c r="R23" i="99"/>
  <c r="J23" i="99"/>
  <c r="Q22" i="99"/>
  <c r="I22" i="99"/>
  <c r="M18" i="99"/>
  <c r="E18" i="99"/>
  <c r="R15" i="99"/>
  <c r="Q14" i="99"/>
  <c r="I14" i="99"/>
  <c r="M10" i="99"/>
  <c r="E10" i="99"/>
  <c r="O18" i="99"/>
  <c r="V18" i="20"/>
  <c r="P3" i="99"/>
  <c r="H3" i="99"/>
  <c r="S25" i="99"/>
  <c r="K25" i="99"/>
  <c r="Q23" i="99"/>
  <c r="I23" i="99"/>
  <c r="P22" i="99"/>
  <c r="H22" i="99"/>
  <c r="M19" i="99"/>
  <c r="E19" i="99"/>
  <c r="L18" i="99"/>
  <c r="S17" i="99"/>
  <c r="K17" i="99"/>
  <c r="P14" i="99"/>
  <c r="H14" i="99"/>
  <c r="M11" i="99"/>
  <c r="E11" i="99"/>
  <c r="L10" i="99"/>
  <c r="S9" i="99"/>
  <c r="K9" i="99"/>
  <c r="R8" i="99"/>
  <c r="J8" i="99"/>
  <c r="Q7" i="99"/>
  <c r="I7" i="99"/>
  <c r="P6" i="99"/>
  <c r="H6" i="99"/>
  <c r="O3" i="99"/>
  <c r="S26" i="99"/>
  <c r="K26" i="99"/>
  <c r="R25" i="99"/>
  <c r="J25" i="99"/>
  <c r="Q24" i="99"/>
  <c r="I24" i="99"/>
  <c r="P23" i="99"/>
  <c r="H23" i="99"/>
  <c r="O22" i="99"/>
  <c r="G22" i="99"/>
  <c r="S18" i="99"/>
  <c r="K18" i="99"/>
  <c r="O14" i="99"/>
  <c r="G14" i="99"/>
  <c r="S10" i="99"/>
  <c r="K10" i="99"/>
  <c r="P7" i="99"/>
  <c r="V16" i="94"/>
  <c r="V15" i="94"/>
  <c r="N26" i="99"/>
  <c r="N3" i="99"/>
  <c r="F3" i="99"/>
  <c r="L27" i="99"/>
  <c r="Q25" i="99"/>
  <c r="I25" i="99"/>
  <c r="P24" i="99"/>
  <c r="H24" i="99"/>
  <c r="M21" i="99"/>
  <c r="M21" i="100" s="1"/>
  <c r="L20" i="99"/>
  <c r="L20" i="100" s="1"/>
  <c r="S19" i="99"/>
  <c r="K19" i="99"/>
  <c r="Q17" i="99"/>
  <c r="I17" i="99"/>
  <c r="M13" i="99"/>
  <c r="L12" i="99"/>
  <c r="S11" i="99"/>
  <c r="K11" i="99"/>
  <c r="Q9" i="99"/>
  <c r="I9" i="99"/>
  <c r="P8" i="99"/>
  <c r="H8" i="99"/>
  <c r="M5" i="99"/>
  <c r="L4" i="99"/>
  <c r="G18" i="99"/>
  <c r="V15" i="20"/>
  <c r="M14" i="99"/>
  <c r="E14" i="99"/>
  <c r="Q10" i="99"/>
  <c r="I10" i="99"/>
  <c r="E21" i="99"/>
  <c r="E21" i="100" s="1"/>
  <c r="E13" i="99"/>
  <c r="E5" i="99"/>
  <c r="O27" i="99"/>
  <c r="G27" i="99"/>
  <c r="P21" i="99"/>
  <c r="P21" i="100" s="1"/>
  <c r="H21" i="99"/>
  <c r="H21" i="100" s="1"/>
  <c r="O20" i="99"/>
  <c r="O20" i="100" s="1"/>
  <c r="G20" i="99"/>
  <c r="G20" i="100" s="1"/>
  <c r="N19" i="99"/>
  <c r="F19" i="99"/>
  <c r="L17" i="99"/>
  <c r="P13" i="99"/>
  <c r="H13" i="99"/>
  <c r="O12" i="99"/>
  <c r="G12" i="99"/>
  <c r="N11" i="99"/>
  <c r="F11" i="99"/>
  <c r="L9" i="99"/>
  <c r="S8" i="99"/>
  <c r="K8" i="99"/>
  <c r="R7" i="99"/>
  <c r="J7" i="99"/>
  <c r="Q6" i="99"/>
  <c r="I6" i="99"/>
  <c r="P5" i="99"/>
  <c r="H5" i="99"/>
  <c r="O4" i="99"/>
  <c r="G4" i="99"/>
  <c r="G21" i="99"/>
  <c r="G21" i="100" s="1"/>
  <c r="F4" i="99"/>
  <c r="R17" i="99"/>
  <c r="N13" i="99"/>
  <c r="M12" i="99"/>
  <c r="E12" i="99"/>
  <c r="L11" i="99"/>
  <c r="J9" i="99"/>
  <c r="Q8" i="99"/>
  <c r="I8" i="99"/>
  <c r="H7" i="99"/>
  <c r="O6" i="99"/>
  <c r="G6" i="99"/>
  <c r="N5" i="99"/>
  <c r="F5" i="99"/>
  <c r="M4" i="99"/>
  <c r="E4" i="99"/>
  <c r="O13" i="99"/>
  <c r="N12" i="99"/>
  <c r="G5" i="99"/>
  <c r="G3" i="99"/>
  <c r="F21" i="99"/>
  <c r="F21" i="100" s="1"/>
  <c r="M20" i="99"/>
  <c r="M20" i="100" s="1"/>
  <c r="E20" i="99"/>
  <c r="E20" i="100" s="1"/>
  <c r="L19" i="99"/>
  <c r="J17" i="99"/>
  <c r="F13" i="99"/>
  <c r="R9" i="99"/>
  <c r="N27" i="99"/>
  <c r="F20" i="99"/>
  <c r="F20" i="100" s="1"/>
  <c r="N4" i="99"/>
  <c r="E27" i="99"/>
  <c r="H25" i="99"/>
  <c r="S20" i="99"/>
  <c r="S20" i="100" s="1"/>
  <c r="P17" i="99"/>
  <c r="H17" i="99"/>
  <c r="L13" i="99"/>
  <c r="S12" i="99"/>
  <c r="K12" i="99"/>
  <c r="R11" i="99"/>
  <c r="J11" i="99"/>
  <c r="P9" i="99"/>
  <c r="H9" i="99"/>
  <c r="O8" i="99"/>
  <c r="G8" i="99"/>
  <c r="N7" i="99"/>
  <c r="F7" i="99"/>
  <c r="M6" i="99"/>
  <c r="E6" i="99"/>
  <c r="L5" i="99"/>
  <c r="S4" i="99"/>
  <c r="K4" i="99"/>
  <c r="F27" i="99"/>
  <c r="O21" i="99"/>
  <c r="O21" i="100" s="1"/>
  <c r="G13" i="99"/>
  <c r="F12" i="99"/>
  <c r="O5" i="99"/>
  <c r="M27" i="99"/>
  <c r="M3" i="99"/>
  <c r="K27" i="99"/>
  <c r="R19" i="99"/>
  <c r="E3" i="99"/>
  <c r="J27" i="99"/>
  <c r="O25" i="99"/>
  <c r="I19" i="99"/>
  <c r="S13" i="99"/>
  <c r="J12" i="99"/>
  <c r="Q11" i="99"/>
  <c r="I11" i="99"/>
  <c r="H10" i="99"/>
  <c r="O9" i="99"/>
  <c r="G9" i="99"/>
  <c r="N8" i="99"/>
  <c r="F8" i="99"/>
  <c r="M7" i="99"/>
  <c r="E7" i="99"/>
  <c r="L6" i="99"/>
  <c r="S5" i="99"/>
  <c r="K5" i="99"/>
  <c r="R4" i="99"/>
  <c r="J4" i="99"/>
  <c r="N20" i="99"/>
  <c r="N20" i="100" s="1"/>
  <c r="N21" i="99"/>
  <c r="N21" i="100" s="1"/>
  <c r="S27" i="99"/>
  <c r="P25" i="99"/>
  <c r="L21" i="99"/>
  <c r="L21" i="100" s="1"/>
  <c r="K20" i="99"/>
  <c r="K20" i="100" s="1"/>
  <c r="J19" i="99"/>
  <c r="R27" i="99"/>
  <c r="G25" i="99"/>
  <c r="F24" i="99"/>
  <c r="K21" i="99"/>
  <c r="K21" i="100" s="1"/>
  <c r="R20" i="99"/>
  <c r="R20" i="100" s="1"/>
  <c r="Q19" i="99"/>
  <c r="O17" i="99"/>
  <c r="R12" i="99"/>
  <c r="L3" i="99"/>
  <c r="N24" i="99"/>
  <c r="S21" i="99"/>
  <c r="S21" i="100" s="1"/>
  <c r="J20" i="99"/>
  <c r="J20" i="100" s="1"/>
  <c r="G17" i="99"/>
  <c r="K13" i="99"/>
  <c r="L15" i="99"/>
  <c r="L7" i="99"/>
  <c r="J26" i="99"/>
  <c r="O23" i="99"/>
  <c r="N22" i="99"/>
  <c r="J18" i="99"/>
  <c r="N14" i="99"/>
  <c r="J10" i="99"/>
  <c r="G7" i="99"/>
  <c r="F6" i="99"/>
  <c r="R26" i="99"/>
  <c r="G23" i="99"/>
  <c r="F22" i="99"/>
  <c r="R18" i="99"/>
  <c r="O15" i="99"/>
  <c r="F14" i="99"/>
  <c r="R10" i="99"/>
  <c r="O7" i="99"/>
  <c r="N6" i="99"/>
  <c r="L23" i="99"/>
  <c r="F26" i="99"/>
  <c r="R22" i="99"/>
  <c r="N18" i="99"/>
  <c r="J14" i="99"/>
  <c r="F10" i="99"/>
  <c r="K7" i="99"/>
  <c r="J6" i="99"/>
  <c r="S23" i="99"/>
  <c r="T3" i="102" l="1"/>
  <c r="T10" i="102"/>
  <c r="U6" i="102"/>
  <c r="U22" i="102"/>
  <c r="T19" i="102"/>
  <c r="U19" i="102"/>
  <c r="U14" i="102"/>
  <c r="T14" i="102"/>
  <c r="U18" i="102"/>
  <c r="T18" i="102"/>
  <c r="T7" i="102"/>
  <c r="T5" i="102"/>
  <c r="U5" i="102"/>
  <c r="T6" i="102"/>
  <c r="T8" i="102"/>
  <c r="U9" i="102"/>
  <c r="U4" i="102"/>
  <c r="U10" i="102"/>
  <c r="U27" i="102"/>
  <c r="T27" i="102"/>
  <c r="T23" i="102"/>
  <c r="U23" i="102"/>
  <c r="U26" i="102"/>
  <c r="T26" i="102"/>
  <c r="U25" i="102"/>
  <c r="T25" i="102"/>
  <c r="T24" i="102"/>
  <c r="U24" i="102"/>
  <c r="T28" i="101"/>
  <c r="U28" i="101"/>
  <c r="H15" i="99"/>
  <c r="Q16" i="99"/>
  <c r="P15" i="99"/>
  <c r="N15" i="99"/>
  <c r="F15" i="99"/>
  <c r="J15" i="99"/>
  <c r="I15" i="99"/>
  <c r="K15" i="99"/>
  <c r="G15" i="99"/>
  <c r="Q15" i="99"/>
  <c r="E15" i="99"/>
  <c r="N16" i="99"/>
  <c r="N28" i="99" s="1"/>
  <c r="O16" i="99"/>
  <c r="O28" i="99" s="1"/>
  <c r="U22" i="99"/>
  <c r="R16" i="99"/>
  <c r="R28" i="99" s="1"/>
  <c r="E16" i="99"/>
  <c r="L16" i="99"/>
  <c r="L28" i="99" s="1"/>
  <c r="U14" i="99"/>
  <c r="J16" i="99"/>
  <c r="M16" i="99"/>
  <c r="T21" i="99"/>
  <c r="T25" i="99"/>
  <c r="T12" i="99"/>
  <c r="U13" i="99"/>
  <c r="T24" i="99"/>
  <c r="H16" i="99"/>
  <c r="K16" i="99"/>
  <c r="P16" i="99"/>
  <c r="S16" i="99"/>
  <c r="T7" i="99"/>
  <c r="U4" i="99"/>
  <c r="T26" i="99"/>
  <c r="F16" i="99"/>
  <c r="G16" i="99"/>
  <c r="T9" i="99"/>
  <c r="M28" i="99"/>
  <c r="T13" i="99"/>
  <c r="T11" i="99"/>
  <c r="T22" i="99"/>
  <c r="U24" i="99"/>
  <c r="U5" i="99"/>
  <c r="U27" i="99"/>
  <c r="T3" i="99"/>
  <c r="T4" i="99"/>
  <c r="T8" i="99"/>
  <c r="U21" i="99"/>
  <c r="T27" i="99"/>
  <c r="U12" i="99"/>
  <c r="U11" i="99"/>
  <c r="U20" i="99"/>
  <c r="T23" i="99"/>
  <c r="U9" i="99"/>
  <c r="U18" i="99"/>
  <c r="U10" i="99"/>
  <c r="U17" i="99"/>
  <c r="T19" i="99"/>
  <c r="T5" i="99"/>
  <c r="T17" i="99"/>
  <c r="U23" i="99"/>
  <c r="U8" i="99"/>
  <c r="U3" i="99"/>
  <c r="U7" i="99"/>
  <c r="U25" i="99"/>
  <c r="T10" i="99"/>
  <c r="T20" i="99"/>
  <c r="U19" i="99"/>
  <c r="T18" i="99"/>
  <c r="U26" i="99"/>
  <c r="U6" i="99"/>
  <c r="T6" i="99"/>
  <c r="T14" i="99"/>
  <c r="Q28" i="99" l="1"/>
  <c r="J28" i="99"/>
  <c r="U15" i="99"/>
  <c r="K28" i="99"/>
  <c r="T15" i="99"/>
  <c r="P28" i="99"/>
  <c r="T16" i="99"/>
  <c r="U16" i="99"/>
  <c r="O67" i="91"/>
  <c r="I63" i="98"/>
  <c r="I84" i="98" s="1"/>
  <c r="J63" i="98"/>
  <c r="J84" i="98" s="1"/>
  <c r="K63" i="98"/>
  <c r="K84" i="98" s="1"/>
  <c r="L63" i="98"/>
  <c r="L84" i="98" s="1"/>
  <c r="M63" i="98"/>
  <c r="M84" i="98" s="1"/>
  <c r="N63" i="98"/>
  <c r="N84" i="98" s="1"/>
  <c r="O63" i="98"/>
  <c r="O84" i="98" s="1"/>
  <c r="P63" i="98"/>
  <c r="P84" i="98" s="1"/>
  <c r="Q63" i="98"/>
  <c r="Q84" i="98" s="1"/>
  <c r="R63" i="98"/>
  <c r="R84" i="98" s="1"/>
  <c r="C18" i="98"/>
  <c r="C34" i="98" s="1"/>
  <c r="C50" i="98" s="1"/>
  <c r="C66" i="98" s="1"/>
  <c r="J28" i="20"/>
  <c r="K28" i="20"/>
  <c r="L28" i="20"/>
  <c r="M28" i="20"/>
  <c r="N28" i="20"/>
  <c r="O28" i="20"/>
  <c r="P28" i="20"/>
  <c r="Q28" i="20"/>
  <c r="R28" i="20"/>
  <c r="I50" i="91" l="1"/>
  <c r="L32" i="74"/>
  <c r="N29" i="102" s="1"/>
  <c r="P32" i="74"/>
  <c r="R29" i="102" s="1"/>
  <c r="H32" i="74"/>
  <c r="J29" i="102" s="1"/>
  <c r="N32" i="74"/>
  <c r="P29" i="102" s="1"/>
  <c r="J32" i="74"/>
  <c r="L29" i="102" s="1"/>
  <c r="N51" i="74"/>
  <c r="I32" i="74"/>
  <c r="K29" i="102" s="1"/>
  <c r="I51" i="74"/>
  <c r="P16" i="91"/>
  <c r="H16" i="91"/>
  <c r="J16" i="91"/>
  <c r="N16" i="91"/>
  <c r="P50" i="91"/>
  <c r="H50" i="91"/>
  <c r="J50" i="91"/>
  <c r="N67" i="91"/>
  <c r="L50" i="91"/>
  <c r="Q16" i="91"/>
  <c r="O16" i="91"/>
  <c r="Q50" i="91"/>
  <c r="K50" i="91"/>
  <c r="M50" i="91"/>
  <c r="O50" i="91"/>
  <c r="Q67" i="91"/>
  <c r="I67" i="91"/>
  <c r="K67" i="91"/>
  <c r="M67" i="91"/>
  <c r="P67" i="91"/>
  <c r="H67" i="91"/>
  <c r="J67" i="91"/>
  <c r="L67" i="91"/>
  <c r="O28" i="23"/>
  <c r="N28" i="23"/>
  <c r="L28" i="23"/>
  <c r="K28" i="23"/>
  <c r="R28" i="23"/>
  <c r="J28" i="23"/>
  <c r="M28" i="23"/>
  <c r="Q28" i="23"/>
  <c r="P28" i="23"/>
  <c r="K32" i="74"/>
  <c r="M29" i="102" s="1"/>
  <c r="O32" i="74"/>
  <c r="Q29" i="102" s="1"/>
  <c r="M51" i="74"/>
  <c r="P51" i="74"/>
  <c r="O51" i="74"/>
  <c r="L51" i="74"/>
  <c r="J51" i="74"/>
  <c r="K51" i="74"/>
  <c r="H51" i="74"/>
  <c r="M32" i="74"/>
  <c r="O29" i="102" s="1"/>
  <c r="N50" i="91"/>
  <c r="M16" i="91"/>
  <c r="L16" i="91"/>
  <c r="K16" i="91"/>
  <c r="I16" i="91"/>
  <c r="K52" i="74" l="1"/>
  <c r="K53" i="74"/>
  <c r="J52" i="74"/>
  <c r="J53" i="74"/>
  <c r="N52" i="74"/>
  <c r="N53" i="74"/>
  <c r="O52" i="74"/>
  <c r="O53" i="74"/>
  <c r="L52" i="74"/>
  <c r="L53" i="74"/>
  <c r="P52" i="74"/>
  <c r="P53" i="74"/>
  <c r="M52" i="74"/>
  <c r="M53" i="74"/>
  <c r="H52" i="74"/>
  <c r="H53" i="74"/>
  <c r="I52" i="74"/>
  <c r="I53" i="74"/>
  <c r="K3" i="14"/>
  <c r="M29" i="100"/>
  <c r="M29" i="29"/>
  <c r="M29" i="41"/>
  <c r="M29" i="30" s="1"/>
  <c r="P29" i="100"/>
  <c r="P29" i="29"/>
  <c r="N3" i="14"/>
  <c r="P29" i="41"/>
  <c r="P29" i="30" s="1"/>
  <c r="R29" i="100"/>
  <c r="R29" i="29"/>
  <c r="R29" i="41"/>
  <c r="P3" i="14"/>
  <c r="J29" i="100"/>
  <c r="J29" i="29"/>
  <c r="H3" i="14"/>
  <c r="J29" i="41"/>
  <c r="I3" i="14"/>
  <c r="K29" i="100"/>
  <c r="K29" i="29"/>
  <c r="K29" i="41"/>
  <c r="N29" i="29"/>
  <c r="L3" i="14"/>
  <c r="N29" i="41"/>
  <c r="N29" i="100"/>
  <c r="O29" i="100"/>
  <c r="O29" i="29"/>
  <c r="M3" i="14"/>
  <c r="O29" i="41"/>
  <c r="Q29" i="100"/>
  <c r="Q29" i="29"/>
  <c r="Q29" i="41"/>
  <c r="O3" i="14"/>
  <c r="J3" i="14"/>
  <c r="L29" i="100"/>
  <c r="L29" i="41"/>
  <c r="L29" i="29"/>
  <c r="P84" i="91"/>
  <c r="I86" i="98"/>
  <c r="L86" i="98"/>
  <c r="O86" i="98"/>
  <c r="I84" i="91"/>
  <c r="P86" i="98"/>
  <c r="H84" i="91"/>
  <c r="K86" i="98"/>
  <c r="O84" i="91"/>
  <c r="N84" i="91"/>
  <c r="N86" i="98"/>
  <c r="L84" i="91"/>
  <c r="M86" i="98"/>
  <c r="J86" i="98"/>
  <c r="M84" i="91"/>
  <c r="J84" i="91"/>
  <c r="K84" i="91"/>
  <c r="J29" i="30" l="1"/>
  <c r="P7" i="14"/>
  <c r="P11" i="14"/>
  <c r="I7" i="14"/>
  <c r="I11" i="14"/>
  <c r="N7" i="14"/>
  <c r="N11" i="14"/>
  <c r="Q29" i="30"/>
  <c r="L11" i="14"/>
  <c r="K29" i="30"/>
  <c r="N29" i="30"/>
  <c r="R29" i="30"/>
  <c r="L29" i="30"/>
  <c r="J11" i="14"/>
  <c r="O29" i="30"/>
  <c r="N19" i="14" l="1"/>
  <c r="N18" i="14"/>
  <c r="N26" i="14"/>
  <c r="N27" i="14"/>
  <c r="N17" i="14"/>
  <c r="N25" i="14"/>
  <c r="N24" i="14"/>
  <c r="N23" i="14"/>
  <c r="N22" i="14"/>
  <c r="N15" i="14"/>
  <c r="N20" i="14"/>
  <c r="N16" i="14"/>
  <c r="N21" i="14"/>
  <c r="J23" i="14"/>
  <c r="J22" i="14"/>
  <c r="J21" i="14"/>
  <c r="J15" i="14"/>
  <c r="J20" i="14"/>
  <c r="J16" i="14"/>
  <c r="J19" i="14"/>
  <c r="J18" i="14"/>
  <c r="J26" i="14"/>
  <c r="J27" i="14"/>
  <c r="J24" i="14"/>
  <c r="J25" i="14"/>
  <c r="J17" i="14"/>
  <c r="I22" i="14"/>
  <c r="I21" i="14"/>
  <c r="I15" i="14"/>
  <c r="I20" i="14"/>
  <c r="I16" i="14"/>
  <c r="I19" i="14"/>
  <c r="I18" i="14"/>
  <c r="I26" i="14"/>
  <c r="I27" i="14"/>
  <c r="I17" i="14"/>
  <c r="I25" i="14"/>
  <c r="I24" i="14"/>
  <c r="I23" i="14"/>
  <c r="L27" i="14"/>
  <c r="L17" i="14"/>
  <c r="L25" i="14"/>
  <c r="L24" i="14"/>
  <c r="L23" i="14"/>
  <c r="L22" i="14"/>
  <c r="L21" i="14"/>
  <c r="L15" i="14"/>
  <c r="L20" i="14"/>
  <c r="L16" i="14"/>
  <c r="L18" i="14"/>
  <c r="L26" i="14"/>
  <c r="L19" i="14"/>
  <c r="P21" i="14"/>
  <c r="P15" i="14"/>
  <c r="P20" i="14"/>
  <c r="P16" i="14"/>
  <c r="P19" i="14"/>
  <c r="P18" i="14"/>
  <c r="P26" i="14"/>
  <c r="P27" i="14"/>
  <c r="P17" i="14"/>
  <c r="P25" i="14"/>
  <c r="P24" i="14"/>
  <c r="P22" i="14"/>
  <c r="P23" i="14"/>
  <c r="O7" i="14"/>
  <c r="O11" i="14"/>
  <c r="H7" i="14"/>
  <c r="H11" i="14"/>
  <c r="M7" i="14"/>
  <c r="M11" i="14"/>
  <c r="K7" i="14"/>
  <c r="K11" i="14"/>
  <c r="L7" i="14"/>
  <c r="J7" i="14"/>
  <c r="M18" i="14" l="1"/>
  <c r="M26" i="14"/>
  <c r="M27" i="14"/>
  <c r="M17" i="14"/>
  <c r="M25" i="14"/>
  <c r="M24" i="14"/>
  <c r="M23" i="14"/>
  <c r="M22" i="14"/>
  <c r="M21" i="14"/>
  <c r="M15" i="14"/>
  <c r="M20" i="14"/>
  <c r="M16" i="14"/>
  <c r="M19" i="14"/>
  <c r="H21" i="14"/>
  <c r="H15" i="14"/>
  <c r="H20" i="14"/>
  <c r="H16" i="14"/>
  <c r="H19" i="14"/>
  <c r="H18" i="14"/>
  <c r="H26" i="14"/>
  <c r="H27" i="14"/>
  <c r="H17" i="14"/>
  <c r="H25" i="14"/>
  <c r="H24" i="14"/>
  <c r="H22" i="14"/>
  <c r="H23" i="14"/>
  <c r="O20" i="14"/>
  <c r="O16" i="14"/>
  <c r="O19" i="14"/>
  <c r="O18" i="14"/>
  <c r="O26" i="14"/>
  <c r="O27" i="14"/>
  <c r="O17" i="14"/>
  <c r="O25" i="14"/>
  <c r="O24" i="14"/>
  <c r="O23" i="14"/>
  <c r="O22" i="14"/>
  <c r="O21" i="14"/>
  <c r="O15" i="14"/>
  <c r="K24" i="14"/>
  <c r="K23" i="14"/>
  <c r="K22" i="14"/>
  <c r="K21" i="14"/>
  <c r="K15" i="14"/>
  <c r="K20" i="14"/>
  <c r="K16" i="14"/>
  <c r="K19" i="14"/>
  <c r="K18" i="14"/>
  <c r="K27" i="14"/>
  <c r="K26" i="14"/>
  <c r="K25" i="14"/>
  <c r="K17" i="14"/>
  <c r="BK8" i="68"/>
  <c r="BJ8" i="68"/>
  <c r="BI8" i="68"/>
  <c r="BH8" i="68"/>
  <c r="BG8" i="68"/>
  <c r="BF8" i="68"/>
  <c r="BE8" i="68"/>
  <c r="BD8" i="68"/>
  <c r="BC8" i="68"/>
  <c r="BB8" i="68"/>
  <c r="BA8" i="68"/>
  <c r="AZ8" i="68"/>
  <c r="AY8" i="68"/>
  <c r="AX8" i="68"/>
  <c r="AW8" i="68"/>
  <c r="AV8" i="68"/>
  <c r="BK7" i="68"/>
  <c r="BJ7" i="68"/>
  <c r="BI7" i="68"/>
  <c r="BH7" i="68"/>
  <c r="BG7" i="68"/>
  <c r="BF7" i="68"/>
  <c r="BE7" i="68"/>
  <c r="BD7" i="68"/>
  <c r="BC7" i="68"/>
  <c r="BB7" i="68"/>
  <c r="BA7" i="68"/>
  <c r="AZ7" i="68"/>
  <c r="AY7" i="68"/>
  <c r="AX7" i="68"/>
  <c r="AW7" i="68"/>
  <c r="AV7" i="68"/>
  <c r="BK6" i="68"/>
  <c r="BJ6" i="68"/>
  <c r="BI6" i="68"/>
  <c r="BH6" i="68"/>
  <c r="BG6" i="68"/>
  <c r="BF6" i="68"/>
  <c r="BE6" i="68"/>
  <c r="BD6" i="68"/>
  <c r="BC6" i="68"/>
  <c r="BB6" i="68"/>
  <c r="BA6" i="68"/>
  <c r="AU8" i="68" l="1"/>
  <c r="AT8" i="68"/>
  <c r="AS8" i="68"/>
  <c r="AR8" i="68"/>
  <c r="AQ8" i="68"/>
  <c r="AP8" i="68"/>
  <c r="AO8" i="68"/>
  <c r="AN8" i="68"/>
  <c r="AM8" i="68"/>
  <c r="AL8" i="68"/>
  <c r="AK8" i="68"/>
  <c r="AJ8" i="68"/>
  <c r="AI8" i="68"/>
  <c r="AH8" i="68"/>
  <c r="AG8" i="68"/>
  <c r="AU7" i="68"/>
  <c r="AT7" i="68"/>
  <c r="AS7" i="68"/>
  <c r="AR7" i="68"/>
  <c r="AQ7" i="68"/>
  <c r="AP7" i="68"/>
  <c r="AO7" i="68"/>
  <c r="AN7" i="68"/>
  <c r="AM7" i="68"/>
  <c r="AL7" i="68"/>
  <c r="AK7" i="68"/>
  <c r="AJ7" i="68"/>
  <c r="AI7" i="68"/>
  <c r="AH7" i="68"/>
  <c r="AG7" i="68"/>
  <c r="AU6" i="68"/>
  <c r="AT6" i="68"/>
  <c r="AS6" i="68"/>
  <c r="AR6" i="68"/>
  <c r="AQ6" i="68"/>
  <c r="AP6" i="68"/>
  <c r="AO6" i="68"/>
  <c r="AN6" i="68"/>
  <c r="AM6" i="68"/>
  <c r="AL6" i="68"/>
  <c r="BK5" i="68"/>
  <c r="AT5" i="68"/>
  <c r="AS5" i="68"/>
  <c r="AR5" i="68"/>
  <c r="BG5" i="68"/>
  <c r="AP5" i="68"/>
  <c r="AO5" i="68"/>
  <c r="P5" i="74" l="1"/>
  <c r="P58" i="74" s="1"/>
  <c r="P59" i="74" s="1"/>
  <c r="L6" i="74"/>
  <c r="L64" i="74" s="1"/>
  <c r="L65" i="74" s="1"/>
  <c r="G7" i="74"/>
  <c r="G70" i="74" s="1"/>
  <c r="G71" i="74" s="1"/>
  <c r="O7" i="74"/>
  <c r="O70" i="74" s="1"/>
  <c r="O71" i="74" s="1"/>
  <c r="H8" i="74"/>
  <c r="H76" i="74" s="1"/>
  <c r="H77" i="74" s="1"/>
  <c r="P8" i="74"/>
  <c r="P76" i="74" s="1"/>
  <c r="P77" i="74" s="1"/>
  <c r="I7" i="74"/>
  <c r="I70" i="74" s="1"/>
  <c r="I71" i="74" s="1"/>
  <c r="M6" i="74"/>
  <c r="M64" i="74" s="1"/>
  <c r="M65" i="74" s="1"/>
  <c r="H7" i="74"/>
  <c r="H70" i="74" s="1"/>
  <c r="H71" i="74" s="1"/>
  <c r="P7" i="74"/>
  <c r="P70" i="74" s="1"/>
  <c r="P71" i="74" s="1"/>
  <c r="I8" i="74"/>
  <c r="I76" i="74" s="1"/>
  <c r="I77" i="74" s="1"/>
  <c r="Q8" i="74"/>
  <c r="Q76" i="74" s="1"/>
  <c r="Q77" i="74" s="1"/>
  <c r="J8" i="74"/>
  <c r="J76" i="74" s="1"/>
  <c r="J77" i="74" s="1"/>
  <c r="O6" i="74"/>
  <c r="O64" i="74" s="1"/>
  <c r="O65" i="74" s="1"/>
  <c r="O5" i="74"/>
  <c r="O58" i="74" s="1"/>
  <c r="O59" i="74" s="1"/>
  <c r="H6" i="74"/>
  <c r="H64" i="74" s="1"/>
  <c r="H65" i="74" s="1"/>
  <c r="P6" i="74"/>
  <c r="P64" i="74" s="1"/>
  <c r="P65" i="74" s="1"/>
  <c r="C7" i="74"/>
  <c r="C70" i="74" s="1"/>
  <c r="C71" i="74" s="1"/>
  <c r="K7" i="74"/>
  <c r="K70" i="74" s="1"/>
  <c r="K71" i="74" s="1"/>
  <c r="D8" i="74"/>
  <c r="D76" i="74" s="1"/>
  <c r="D77" i="74" s="1"/>
  <c r="L8" i="74"/>
  <c r="L76" i="74" s="1"/>
  <c r="L77" i="74" s="1"/>
  <c r="C8" i="74"/>
  <c r="C76" i="74" s="1"/>
  <c r="C77" i="74" s="1"/>
  <c r="I6" i="74"/>
  <c r="I64" i="74" s="1"/>
  <c r="I65" i="74" s="1"/>
  <c r="Q6" i="74"/>
  <c r="Q64" i="74" s="1"/>
  <c r="Q65" i="74" s="1"/>
  <c r="D7" i="74"/>
  <c r="D70" i="74" s="1"/>
  <c r="D71" i="74" s="1"/>
  <c r="L7" i="74"/>
  <c r="L70" i="74" s="1"/>
  <c r="L71" i="74" s="1"/>
  <c r="E8" i="74"/>
  <c r="E76" i="74" s="1"/>
  <c r="E77" i="74" s="1"/>
  <c r="M8" i="74"/>
  <c r="M76" i="74" s="1"/>
  <c r="M77" i="74" s="1"/>
  <c r="L5" i="74"/>
  <c r="L58" i="74" s="1"/>
  <c r="L59" i="74" s="1"/>
  <c r="N6" i="74"/>
  <c r="N64" i="74" s="1"/>
  <c r="N65" i="74" s="1"/>
  <c r="Q7" i="74"/>
  <c r="Q70" i="74" s="1"/>
  <c r="Q71" i="74" s="1"/>
  <c r="K8" i="74"/>
  <c r="K76" i="74" s="1"/>
  <c r="K77" i="74" s="1"/>
  <c r="K5" i="74"/>
  <c r="K58" i="74" s="1"/>
  <c r="K59" i="74" s="1"/>
  <c r="N5" i="74"/>
  <c r="N58" i="74" s="1"/>
  <c r="N59" i="74" s="1"/>
  <c r="J6" i="74"/>
  <c r="J64" i="74" s="1"/>
  <c r="J65" i="74" s="1"/>
  <c r="E7" i="74"/>
  <c r="E70" i="74" s="1"/>
  <c r="E71" i="74" s="1"/>
  <c r="M7" i="74"/>
  <c r="M70" i="74" s="1"/>
  <c r="M71" i="74" s="1"/>
  <c r="F8" i="74"/>
  <c r="F76" i="74" s="1"/>
  <c r="F77" i="74" s="1"/>
  <c r="N8" i="74"/>
  <c r="N76" i="74" s="1"/>
  <c r="N77" i="74" s="1"/>
  <c r="J7" i="74"/>
  <c r="J70" i="74" s="1"/>
  <c r="J71" i="74" s="1"/>
  <c r="K6" i="74"/>
  <c r="K64" i="74" s="1"/>
  <c r="K65" i="74" s="1"/>
  <c r="F7" i="74"/>
  <c r="F70" i="74" s="1"/>
  <c r="F71" i="74" s="1"/>
  <c r="N7" i="74"/>
  <c r="N70" i="74" s="1"/>
  <c r="N71" i="74" s="1"/>
  <c r="G8" i="74"/>
  <c r="G76" i="74" s="1"/>
  <c r="G77" i="74" s="1"/>
  <c r="O8" i="74"/>
  <c r="O76" i="74" s="1"/>
  <c r="O77" i="74" s="1"/>
  <c r="S2" i="99"/>
  <c r="H2" i="99"/>
  <c r="I2" i="99"/>
  <c r="G2" i="99"/>
  <c r="F2" i="99"/>
  <c r="E2" i="99"/>
  <c r="BE5" i="68"/>
  <c r="BI5" i="68"/>
  <c r="AQ5" i="68"/>
  <c r="AU5" i="68"/>
  <c r="Q5" i="74" s="1"/>
  <c r="L2" i="99"/>
  <c r="K2" i="99"/>
  <c r="R2" i="99"/>
  <c r="J2" i="99"/>
  <c r="E2" i="20"/>
  <c r="E2" i="96"/>
  <c r="S2" i="57"/>
  <c r="BF5" i="68"/>
  <c r="BJ5" i="68"/>
  <c r="Q2" i="99"/>
  <c r="I2" i="20"/>
  <c r="I2" i="96"/>
  <c r="H2" i="20"/>
  <c r="H2" i="96"/>
  <c r="O2" i="99"/>
  <c r="AN5" i="68"/>
  <c r="N2" i="99"/>
  <c r="P2" i="99"/>
  <c r="BD5" i="68"/>
  <c r="BH5" i="68"/>
  <c r="M2" i="99"/>
  <c r="BC5" i="68"/>
  <c r="AM5" i="68"/>
  <c r="BK3" i="68"/>
  <c r="S11" i="102" l="1"/>
  <c r="S15" i="102"/>
  <c r="K13" i="102"/>
  <c r="K17" i="102"/>
  <c r="K15" i="102"/>
  <c r="K11" i="102"/>
  <c r="S13" i="102"/>
  <c r="S17" i="102"/>
  <c r="P12" i="102"/>
  <c r="P16" i="102"/>
  <c r="H12" i="102"/>
  <c r="H16" i="102"/>
  <c r="P13" i="102"/>
  <c r="P17" i="102"/>
  <c r="Q13" i="102"/>
  <c r="Q17" i="102"/>
  <c r="R16" i="102"/>
  <c r="R12" i="102"/>
  <c r="J13" i="102"/>
  <c r="J17" i="102"/>
  <c r="O15" i="102"/>
  <c r="O11" i="102"/>
  <c r="N12" i="102"/>
  <c r="N16" i="102"/>
  <c r="L12" i="102"/>
  <c r="L16" i="102"/>
  <c r="J16" i="102"/>
  <c r="J12" i="102"/>
  <c r="O13" i="102"/>
  <c r="O17" i="102"/>
  <c r="Q12" i="102"/>
  <c r="Q16" i="102"/>
  <c r="G15" i="102"/>
  <c r="G11" i="102"/>
  <c r="F12" i="102"/>
  <c r="F16" i="102"/>
  <c r="S16" i="102"/>
  <c r="S12" i="102"/>
  <c r="Q11" i="102"/>
  <c r="Q15" i="102"/>
  <c r="L15" i="102"/>
  <c r="L11" i="102"/>
  <c r="I12" i="102"/>
  <c r="I16" i="102"/>
  <c r="P15" i="102"/>
  <c r="P11" i="102"/>
  <c r="L13" i="102"/>
  <c r="L17" i="102"/>
  <c r="G12" i="102"/>
  <c r="G16" i="102"/>
  <c r="M15" i="102"/>
  <c r="M11" i="102"/>
  <c r="K16" i="102"/>
  <c r="K12" i="102"/>
  <c r="I11" i="102"/>
  <c r="I15" i="102"/>
  <c r="M12" i="102"/>
  <c r="M16" i="102"/>
  <c r="H15" i="102"/>
  <c r="H11" i="102"/>
  <c r="N15" i="102"/>
  <c r="N11" i="102"/>
  <c r="R11" i="102"/>
  <c r="R15" i="102"/>
  <c r="N17" i="102"/>
  <c r="N13" i="102"/>
  <c r="O12" i="102"/>
  <c r="O16" i="102"/>
  <c r="M17" i="102"/>
  <c r="M13" i="102"/>
  <c r="F11" i="102"/>
  <c r="F15" i="102"/>
  <c r="R13" i="102"/>
  <c r="R17" i="102"/>
  <c r="J15" i="102"/>
  <c r="J11" i="102"/>
  <c r="E16" i="102"/>
  <c r="E12" i="102"/>
  <c r="E15" i="102"/>
  <c r="E11" i="102"/>
  <c r="I5" i="74"/>
  <c r="I58" i="74" s="1"/>
  <c r="I59" i="74" s="1"/>
  <c r="J5" i="74"/>
  <c r="J58" i="74" s="1"/>
  <c r="J59" i="74" s="1"/>
  <c r="M5" i="74"/>
  <c r="M58" i="74" s="1"/>
  <c r="M59" i="74" s="1"/>
  <c r="S2" i="96"/>
  <c r="S2" i="20"/>
  <c r="F2" i="96"/>
  <c r="F2" i="20"/>
  <c r="G2" i="20"/>
  <c r="G2" i="96"/>
  <c r="O4" i="100"/>
  <c r="O14" i="100"/>
  <c r="O22" i="100"/>
  <c r="O3" i="100"/>
  <c r="O23" i="100"/>
  <c r="O13" i="100"/>
  <c r="O24" i="100"/>
  <c r="O7" i="100"/>
  <c r="O12" i="100"/>
  <c r="O27" i="100"/>
  <c r="O8" i="100"/>
  <c r="O5" i="100"/>
  <c r="O11" i="100"/>
  <c r="O19" i="100"/>
  <c r="O10" i="100"/>
  <c r="O18" i="100"/>
  <c r="O26" i="100"/>
  <c r="O6" i="100"/>
  <c r="O16" i="100"/>
  <c r="O15" i="100"/>
  <c r="O9" i="100"/>
  <c r="O17" i="100"/>
  <c r="O25" i="100"/>
  <c r="L6" i="100"/>
  <c r="L5" i="100"/>
  <c r="L4" i="100"/>
  <c r="L11" i="100"/>
  <c r="L19" i="100"/>
  <c r="L10" i="100"/>
  <c r="L18" i="100"/>
  <c r="L26" i="100"/>
  <c r="L9" i="100"/>
  <c r="L17" i="100"/>
  <c r="L25" i="100"/>
  <c r="L27" i="100"/>
  <c r="L8" i="100"/>
  <c r="L16" i="100"/>
  <c r="L24" i="100"/>
  <c r="L7" i="100"/>
  <c r="L15" i="100"/>
  <c r="L23" i="100"/>
  <c r="L12" i="100"/>
  <c r="L14" i="100"/>
  <c r="L22" i="100"/>
  <c r="L3" i="100"/>
  <c r="L13" i="100"/>
  <c r="P5" i="100"/>
  <c r="P4" i="100"/>
  <c r="P7" i="100"/>
  <c r="P15" i="100"/>
  <c r="P23" i="100"/>
  <c r="P6" i="100"/>
  <c r="P14" i="100"/>
  <c r="P22" i="100"/>
  <c r="P3" i="100"/>
  <c r="P8" i="100"/>
  <c r="P13" i="100"/>
  <c r="P17" i="100"/>
  <c r="P12" i="100"/>
  <c r="P27" i="100"/>
  <c r="P16" i="100"/>
  <c r="P24" i="100"/>
  <c r="P11" i="100"/>
  <c r="P19" i="100"/>
  <c r="P25" i="100"/>
  <c r="P10" i="100"/>
  <c r="P18" i="100"/>
  <c r="P26" i="100"/>
  <c r="P9" i="100"/>
  <c r="R6" i="100"/>
  <c r="R5" i="100"/>
  <c r="R4" i="100"/>
  <c r="R9" i="100"/>
  <c r="R17" i="100"/>
  <c r="R25" i="100"/>
  <c r="R18" i="100"/>
  <c r="R26" i="100"/>
  <c r="R8" i="100"/>
  <c r="R16" i="100"/>
  <c r="R24" i="100"/>
  <c r="R7" i="100"/>
  <c r="R15" i="100"/>
  <c r="R23" i="100"/>
  <c r="R11" i="100"/>
  <c r="R14" i="100"/>
  <c r="R22" i="100"/>
  <c r="R3" i="100"/>
  <c r="R19" i="100"/>
  <c r="R13" i="100"/>
  <c r="R10" i="100"/>
  <c r="R12" i="100"/>
  <c r="R27" i="100"/>
  <c r="P2" i="96"/>
  <c r="P2" i="24"/>
  <c r="P2" i="20"/>
  <c r="P2" i="56"/>
  <c r="P2" i="57"/>
  <c r="P2" i="23"/>
  <c r="P2" i="100" s="1"/>
  <c r="K2" i="56"/>
  <c r="K2" i="57"/>
  <c r="K2" i="23"/>
  <c r="K2" i="100" s="1"/>
  <c r="K2" i="20"/>
  <c r="K2" i="24"/>
  <c r="K2" i="96"/>
  <c r="L2" i="24"/>
  <c r="L2" i="20"/>
  <c r="L2" i="96"/>
  <c r="L2" i="56"/>
  <c r="L2" i="57"/>
  <c r="L2" i="23"/>
  <c r="L2" i="100" s="1"/>
  <c r="J2" i="24"/>
  <c r="J2" i="20"/>
  <c r="J2" i="96"/>
  <c r="J2" i="57"/>
  <c r="J2" i="23"/>
  <c r="J2" i="100" s="1"/>
  <c r="J2" i="56"/>
  <c r="N2" i="20"/>
  <c r="N2" i="57"/>
  <c r="N2" i="23"/>
  <c r="N2" i="100" s="1"/>
  <c r="N2" i="24"/>
  <c r="N2" i="96"/>
  <c r="N2" i="56"/>
  <c r="M2" i="24"/>
  <c r="M2" i="20"/>
  <c r="M2" i="23"/>
  <c r="M2" i="100" s="1"/>
  <c r="M2" i="56"/>
  <c r="M2" i="57"/>
  <c r="M2" i="96"/>
  <c r="O2" i="20"/>
  <c r="O2" i="56"/>
  <c r="O2" i="96"/>
  <c r="O2" i="23"/>
  <c r="O2" i="100" s="1"/>
  <c r="O2" i="57"/>
  <c r="O2" i="24"/>
  <c r="BD3" i="68"/>
  <c r="Q2" i="23"/>
  <c r="Q2" i="100" s="1"/>
  <c r="Q2" i="24"/>
  <c r="Q2" i="20"/>
  <c r="Q2" i="96"/>
  <c r="Q2" i="56"/>
  <c r="Q2" i="57"/>
  <c r="T29" i="94"/>
  <c r="R2" i="96"/>
  <c r="R2" i="20"/>
  <c r="R2" i="57"/>
  <c r="R2" i="24"/>
  <c r="R2" i="23"/>
  <c r="R2" i="100" s="1"/>
  <c r="R2" i="56"/>
  <c r="AU3" i="68"/>
  <c r="S29" i="96" s="1"/>
  <c r="BJ3" i="68"/>
  <c r="AT3" i="68"/>
  <c r="R29" i="96" s="1"/>
  <c r="AS3" i="68"/>
  <c r="Q29" i="96" s="1"/>
  <c r="AR3" i="68"/>
  <c r="P29" i="96" s="1"/>
  <c r="BG3" i="68"/>
  <c r="AP3" i="68"/>
  <c r="N29" i="96" s="1"/>
  <c r="AM3" i="68"/>
  <c r="K29" i="96" s="1"/>
  <c r="BC3" i="68"/>
  <c r="J28" i="102" l="1"/>
  <c r="J30" i="102" s="1"/>
  <c r="R28" i="102"/>
  <c r="R30" i="102" s="1"/>
  <c r="N28" i="102"/>
  <c r="N30" i="102" s="1"/>
  <c r="O28" i="102"/>
  <c r="O30" i="102" s="1"/>
  <c r="P28" i="102"/>
  <c r="P30" i="102" s="1"/>
  <c r="K28" i="102"/>
  <c r="K30" i="102" s="1"/>
  <c r="Q28" i="102"/>
  <c r="Q30" i="102" s="1"/>
  <c r="M28" i="102"/>
  <c r="M30" i="102" s="1"/>
  <c r="L28" i="102"/>
  <c r="L30" i="102" s="1"/>
  <c r="S28" i="102"/>
  <c r="U16" i="102"/>
  <c r="T16" i="102"/>
  <c r="U12" i="102"/>
  <c r="T12" i="102"/>
  <c r="U11" i="102"/>
  <c r="T11" i="102"/>
  <c r="T15" i="102"/>
  <c r="U15" i="102"/>
  <c r="K29" i="47"/>
  <c r="I3" i="74"/>
  <c r="R29" i="47"/>
  <c r="P3" i="74"/>
  <c r="L3" i="74"/>
  <c r="N29" i="47"/>
  <c r="S29" i="47"/>
  <c r="S29" i="101" s="1"/>
  <c r="S30" i="101" s="1"/>
  <c r="Q3" i="74"/>
  <c r="P29" i="47"/>
  <c r="N3" i="74"/>
  <c r="Q29" i="47"/>
  <c r="O3" i="74"/>
  <c r="R28" i="100"/>
  <c r="P15" i="74" s="1"/>
  <c r="K6" i="100"/>
  <c r="K5" i="100"/>
  <c r="K4" i="100"/>
  <c r="K10" i="100"/>
  <c r="K18" i="100"/>
  <c r="K26" i="100"/>
  <c r="K12" i="100"/>
  <c r="K9" i="100"/>
  <c r="K17" i="100"/>
  <c r="K25" i="100"/>
  <c r="K8" i="100"/>
  <c r="K16" i="100"/>
  <c r="K24" i="100"/>
  <c r="K7" i="100"/>
  <c r="K15" i="100"/>
  <c r="K23" i="100"/>
  <c r="K19" i="100"/>
  <c r="K14" i="100"/>
  <c r="K22" i="100"/>
  <c r="K3" i="100"/>
  <c r="K13" i="100"/>
  <c r="K27" i="100"/>
  <c r="K11" i="100"/>
  <c r="P28" i="100"/>
  <c r="N15" i="74" s="1"/>
  <c r="O28" i="100"/>
  <c r="M15" i="74" s="1"/>
  <c r="L28" i="100"/>
  <c r="J15" i="74" s="1"/>
  <c r="AQ3" i="68"/>
  <c r="O17" i="94" s="1"/>
  <c r="Q13" i="94"/>
  <c r="Q2" i="29"/>
  <c r="Q2" i="30"/>
  <c r="Q2" i="41"/>
  <c r="O2" i="74"/>
  <c r="O11" i="74" s="1"/>
  <c r="O2" i="14"/>
  <c r="O6" i="14" s="1"/>
  <c r="O10" i="14" s="1"/>
  <c r="O14" i="14" s="1"/>
  <c r="R2" i="41"/>
  <c r="P2" i="14"/>
  <c r="P6" i="14" s="1"/>
  <c r="P10" i="14" s="1"/>
  <c r="P14" i="14" s="1"/>
  <c r="R2" i="30"/>
  <c r="P2" i="74"/>
  <c r="P11" i="74" s="1"/>
  <c r="R2" i="29"/>
  <c r="M2" i="41"/>
  <c r="K2" i="74"/>
  <c r="K11" i="74" s="1"/>
  <c r="M2" i="30"/>
  <c r="M2" i="29"/>
  <c r="K2" i="14"/>
  <c r="K6" i="14" s="1"/>
  <c r="K10" i="14" s="1"/>
  <c r="K14" i="14" s="1"/>
  <c r="J2" i="29"/>
  <c r="H2" i="14"/>
  <c r="H6" i="14" s="1"/>
  <c r="H10" i="14" s="1"/>
  <c r="H14" i="14" s="1"/>
  <c r="J2" i="30"/>
  <c r="J2" i="41"/>
  <c r="H2" i="74"/>
  <c r="H11" i="74" s="1"/>
  <c r="S29" i="94"/>
  <c r="K2" i="29"/>
  <c r="I2" i="74"/>
  <c r="I11" i="74" s="1"/>
  <c r="K2" i="41"/>
  <c r="I2" i="14"/>
  <c r="I6" i="14" s="1"/>
  <c r="I10" i="14" s="1"/>
  <c r="I14" i="14" s="1"/>
  <c r="K2" i="30"/>
  <c r="J2" i="74"/>
  <c r="J11" i="74" s="1"/>
  <c r="L2" i="41"/>
  <c r="L2" i="29"/>
  <c r="J2" i="14"/>
  <c r="J6" i="14" s="1"/>
  <c r="J10" i="14" s="1"/>
  <c r="J14" i="14" s="1"/>
  <c r="L2" i="30"/>
  <c r="N2" i="30"/>
  <c r="L2" i="74"/>
  <c r="L11" i="74" s="1"/>
  <c r="N2" i="29"/>
  <c r="N2" i="41"/>
  <c r="L2" i="14"/>
  <c r="L6" i="14" s="1"/>
  <c r="L10" i="14" s="1"/>
  <c r="L14" i="14" s="1"/>
  <c r="P29" i="94"/>
  <c r="O2" i="30"/>
  <c r="O2" i="29"/>
  <c r="O2" i="41"/>
  <c r="M2" i="14"/>
  <c r="M6" i="14" s="1"/>
  <c r="M10" i="14" s="1"/>
  <c r="M14" i="14" s="1"/>
  <c r="M2" i="74"/>
  <c r="M11" i="74" s="1"/>
  <c r="P2" i="41"/>
  <c r="N2" i="74"/>
  <c r="N11" i="74" s="1"/>
  <c r="N2" i="14"/>
  <c r="N6" i="14" s="1"/>
  <c r="N10" i="14" s="1"/>
  <c r="N14" i="14" s="1"/>
  <c r="P2" i="30"/>
  <c r="P2" i="29"/>
  <c r="M29" i="94"/>
  <c r="L29" i="94"/>
  <c r="P29" i="56"/>
  <c r="P29" i="20"/>
  <c r="P30" i="20" s="1"/>
  <c r="BH3" i="68"/>
  <c r="Q20" i="94"/>
  <c r="O7" i="94"/>
  <c r="O20" i="94"/>
  <c r="O5" i="94"/>
  <c r="O10" i="94"/>
  <c r="BI3" i="68"/>
  <c r="Q8" i="94"/>
  <c r="Q16" i="94"/>
  <c r="Q25" i="94"/>
  <c r="R25" i="94"/>
  <c r="Q24" i="94"/>
  <c r="Q7" i="94"/>
  <c r="Q9" i="94"/>
  <c r="Q18" i="94"/>
  <c r="Q19" i="94"/>
  <c r="Q27" i="94"/>
  <c r="R21" i="94"/>
  <c r="Q26" i="94"/>
  <c r="R11" i="94"/>
  <c r="Q3" i="94"/>
  <c r="Q11" i="94"/>
  <c r="Q12" i="94"/>
  <c r="R10" i="94"/>
  <c r="Q15" i="94"/>
  <c r="Q21" i="94"/>
  <c r="Q4" i="94"/>
  <c r="Q5" i="94"/>
  <c r="R15" i="94"/>
  <c r="Q22" i="94"/>
  <c r="R5" i="94"/>
  <c r="Q23" i="94"/>
  <c r="Q6" i="94"/>
  <c r="Q14" i="94"/>
  <c r="Q10" i="94"/>
  <c r="Q17" i="94"/>
  <c r="BF3" i="68"/>
  <c r="O26" i="94"/>
  <c r="O22" i="94"/>
  <c r="R4" i="94"/>
  <c r="R3" i="94"/>
  <c r="S4" i="94"/>
  <c r="S11" i="94"/>
  <c r="S19" i="94"/>
  <c r="S7" i="94"/>
  <c r="S14" i="94"/>
  <c r="S22" i="94"/>
  <c r="S17" i="94"/>
  <c r="S25" i="94"/>
  <c r="S13" i="94"/>
  <c r="S5" i="94"/>
  <c r="S12" i="94"/>
  <c r="S20" i="94"/>
  <c r="S27" i="94"/>
  <c r="S21" i="94"/>
  <c r="S15" i="94"/>
  <c r="S23" i="94"/>
  <c r="S6" i="94"/>
  <c r="S3" i="94"/>
  <c r="S10" i="94"/>
  <c r="S18" i="94"/>
  <c r="S26" i="94"/>
  <c r="S9" i="94"/>
  <c r="S16" i="94"/>
  <c r="S24" i="94"/>
  <c r="BE3" i="68"/>
  <c r="R9" i="94"/>
  <c r="R23" i="94"/>
  <c r="R17" i="94"/>
  <c r="AO3" i="68"/>
  <c r="M29" i="96" s="1"/>
  <c r="R13" i="94"/>
  <c r="R8" i="94"/>
  <c r="R16" i="94"/>
  <c r="R24" i="94"/>
  <c r="R6" i="94"/>
  <c r="R27" i="94"/>
  <c r="R22" i="94"/>
  <c r="R26" i="94"/>
  <c r="R20" i="94"/>
  <c r="R14" i="94"/>
  <c r="R19" i="94"/>
  <c r="R18" i="94"/>
  <c r="R12" i="94"/>
  <c r="R7" i="94"/>
  <c r="P25" i="94"/>
  <c r="P7" i="94"/>
  <c r="P14" i="94"/>
  <c r="P22" i="94"/>
  <c r="P4" i="94"/>
  <c r="P9" i="94"/>
  <c r="P16" i="94"/>
  <c r="P24" i="94"/>
  <c r="P6" i="94"/>
  <c r="P13" i="94"/>
  <c r="P18" i="94"/>
  <c r="P26" i="94"/>
  <c r="P8" i="94"/>
  <c r="P15" i="94"/>
  <c r="P23" i="94"/>
  <c r="P27" i="94"/>
  <c r="AN3" i="68"/>
  <c r="L29" i="96" s="1"/>
  <c r="K29" i="99"/>
  <c r="K30" i="99" s="1"/>
  <c r="N30" i="47" l="1"/>
  <c r="N29" i="101"/>
  <c r="N30" i="101" s="1"/>
  <c r="O21" i="94"/>
  <c r="O24" i="94"/>
  <c r="Q30" i="47"/>
  <c r="Q29" i="101"/>
  <c r="Q30" i="101" s="1"/>
  <c r="R30" i="47"/>
  <c r="R29" i="101"/>
  <c r="R30" i="101" s="1"/>
  <c r="O27" i="94"/>
  <c r="P30" i="47"/>
  <c r="P29" i="101"/>
  <c r="P30" i="101" s="1"/>
  <c r="K30" i="47"/>
  <c r="K29" i="101"/>
  <c r="K30" i="101" s="1"/>
  <c r="S28" i="47"/>
  <c r="L33" i="74"/>
  <c r="L34" i="74"/>
  <c r="P29" i="23"/>
  <c r="P30" i="23" s="1"/>
  <c r="P29" i="99"/>
  <c r="P30" i="99" s="1"/>
  <c r="O33" i="74"/>
  <c r="O34" i="74"/>
  <c r="P33" i="74"/>
  <c r="P34" i="74"/>
  <c r="P29" i="24"/>
  <c r="O19" i="94"/>
  <c r="O29" i="96"/>
  <c r="P29" i="57"/>
  <c r="N33" i="74"/>
  <c r="N34" i="74"/>
  <c r="I33" i="74"/>
  <c r="I34" i="74"/>
  <c r="R30" i="100"/>
  <c r="P14" i="74" s="1"/>
  <c r="L30" i="100"/>
  <c r="J14" i="74" s="1"/>
  <c r="P30" i="100"/>
  <c r="N14" i="74" s="1"/>
  <c r="O30" i="100"/>
  <c r="M14" i="74" s="1"/>
  <c r="O13" i="94"/>
  <c r="O14" i="94"/>
  <c r="O23" i="94"/>
  <c r="O4" i="94"/>
  <c r="O16" i="94"/>
  <c r="O9" i="94"/>
  <c r="O6" i="94"/>
  <c r="P20" i="94"/>
  <c r="P17" i="94"/>
  <c r="O11" i="94"/>
  <c r="O25" i="94"/>
  <c r="P10" i="94"/>
  <c r="P12" i="94"/>
  <c r="P3" i="94"/>
  <c r="P19" i="94"/>
  <c r="O8" i="94"/>
  <c r="O18" i="94"/>
  <c r="P5" i="94"/>
  <c r="P21" i="94"/>
  <c r="P11" i="94"/>
  <c r="O12" i="94"/>
  <c r="O15" i="94"/>
  <c r="L29" i="47"/>
  <c r="J3" i="74"/>
  <c r="O3" i="94"/>
  <c r="M3" i="74"/>
  <c r="O29" i="47"/>
  <c r="M29" i="47"/>
  <c r="K3" i="74"/>
  <c r="R29" i="99"/>
  <c r="R30" i="99" s="1"/>
  <c r="Q29" i="24"/>
  <c r="Q29" i="99"/>
  <c r="Q30" i="99" s="1"/>
  <c r="N29" i="20"/>
  <c r="N30" i="20" s="1"/>
  <c r="N29" i="99"/>
  <c r="N30" i="99" s="1"/>
  <c r="M18" i="74"/>
  <c r="M37" i="74" s="1"/>
  <c r="M56" i="74" s="1"/>
  <c r="M62" i="74" s="1"/>
  <c r="M68" i="74" s="1"/>
  <c r="M74" i="74" s="1"/>
  <c r="I18" i="74"/>
  <c r="I37" i="74" s="1"/>
  <c r="I56" i="74" s="1"/>
  <c r="I62" i="74" s="1"/>
  <c r="I68" i="74" s="1"/>
  <c r="I74" i="74" s="1"/>
  <c r="N18" i="74"/>
  <c r="N37" i="74" s="1"/>
  <c r="N56" i="74" s="1"/>
  <c r="N62" i="74" s="1"/>
  <c r="N68" i="74" s="1"/>
  <c r="N74" i="74" s="1"/>
  <c r="J18" i="74"/>
  <c r="J37" i="74" s="1"/>
  <c r="J56" i="74" s="1"/>
  <c r="J62" i="74" s="1"/>
  <c r="J68" i="74" s="1"/>
  <c r="J74" i="74" s="1"/>
  <c r="L18" i="74"/>
  <c r="L37" i="74" s="1"/>
  <c r="L56" i="74" s="1"/>
  <c r="L62" i="74" s="1"/>
  <c r="L68" i="74" s="1"/>
  <c r="L74" i="74" s="1"/>
  <c r="K18" i="74"/>
  <c r="K37" i="74" s="1"/>
  <c r="K56" i="74" s="1"/>
  <c r="K62" i="74" s="1"/>
  <c r="K68" i="74" s="1"/>
  <c r="K74" i="74" s="1"/>
  <c r="P18" i="74"/>
  <c r="P37" i="74" s="1"/>
  <c r="P56" i="74" s="1"/>
  <c r="P62" i="74" s="1"/>
  <c r="P68" i="74" s="1"/>
  <c r="P74" i="74" s="1"/>
  <c r="H18" i="74"/>
  <c r="H37" i="74" s="1"/>
  <c r="H56" i="74" s="1"/>
  <c r="H62" i="74" s="1"/>
  <c r="H68" i="74" s="1"/>
  <c r="H74" i="74" s="1"/>
  <c r="O18" i="74"/>
  <c r="O37" i="74" s="1"/>
  <c r="O56" i="74" s="1"/>
  <c r="O62" i="74" s="1"/>
  <c r="O68" i="74" s="1"/>
  <c r="O74" i="74" s="1"/>
  <c r="N6" i="100"/>
  <c r="N13" i="100"/>
  <c r="N12" i="100"/>
  <c r="N27" i="100"/>
  <c r="N7" i="100"/>
  <c r="N15" i="100"/>
  <c r="N3" i="100"/>
  <c r="N5" i="100"/>
  <c r="N11" i="100"/>
  <c r="N19" i="100"/>
  <c r="N23" i="100"/>
  <c r="N4" i="100"/>
  <c r="N22" i="100"/>
  <c r="N10" i="100"/>
  <c r="N18" i="100"/>
  <c r="N26" i="100"/>
  <c r="N14" i="100"/>
  <c r="N9" i="100"/>
  <c r="N17" i="100"/>
  <c r="N25" i="100"/>
  <c r="N8" i="100"/>
  <c r="N16" i="100"/>
  <c r="N24" i="100"/>
  <c r="Q6" i="100"/>
  <c r="Q5" i="100"/>
  <c r="Q4" i="100"/>
  <c r="Q8" i="100"/>
  <c r="Q16" i="100"/>
  <c r="Q24" i="100"/>
  <c r="Q10" i="100"/>
  <c r="Q7" i="100"/>
  <c r="Q15" i="100"/>
  <c r="Q23" i="100"/>
  <c r="Q18" i="100"/>
  <c r="Q14" i="100"/>
  <c r="Q22" i="100"/>
  <c r="Q3" i="100"/>
  <c r="Q26" i="100"/>
  <c r="Q13" i="100"/>
  <c r="Q9" i="100"/>
  <c r="Q12" i="100"/>
  <c r="Q27" i="100"/>
  <c r="Q17" i="100"/>
  <c r="Q11" i="100"/>
  <c r="Q19" i="100"/>
  <c r="Q25" i="100"/>
  <c r="K28" i="100"/>
  <c r="I15" i="74" s="1"/>
  <c r="M6" i="100"/>
  <c r="M5" i="100"/>
  <c r="M12" i="100"/>
  <c r="M27" i="100"/>
  <c r="M4" i="100"/>
  <c r="M3" i="100"/>
  <c r="M13" i="100"/>
  <c r="M11" i="100"/>
  <c r="M19" i="100"/>
  <c r="M10" i="100"/>
  <c r="M18" i="100"/>
  <c r="M26" i="100"/>
  <c r="M14" i="100"/>
  <c r="M9" i="100"/>
  <c r="M17" i="100"/>
  <c r="M25" i="100"/>
  <c r="M8" i="100"/>
  <c r="M16" i="100"/>
  <c r="M24" i="100"/>
  <c r="M7" i="100"/>
  <c r="M15" i="100"/>
  <c r="M23" i="100"/>
  <c r="M22" i="100"/>
  <c r="N29" i="23"/>
  <c r="N30" i="23" s="1"/>
  <c r="N29" i="24"/>
  <c r="Q29" i="57"/>
  <c r="N29" i="57"/>
  <c r="N29" i="56"/>
  <c r="R29" i="57"/>
  <c r="Q29" i="56"/>
  <c r="Q29" i="20"/>
  <c r="Q30" i="20" s="1"/>
  <c r="Q29" i="23"/>
  <c r="Q30" i="23" s="1"/>
  <c r="R29" i="20"/>
  <c r="R30" i="20" s="1"/>
  <c r="N29" i="94"/>
  <c r="R29" i="56"/>
  <c r="R29" i="23"/>
  <c r="R30" i="23" s="1"/>
  <c r="R29" i="94"/>
  <c r="Q29" i="94"/>
  <c r="R29" i="24"/>
  <c r="O29" i="94"/>
  <c r="K29" i="56"/>
  <c r="K29" i="57"/>
  <c r="K29" i="24"/>
  <c r="K29" i="23"/>
  <c r="K30" i="23" s="1"/>
  <c r="K29" i="20"/>
  <c r="K30" i="20" s="1"/>
  <c r="Q28" i="94"/>
  <c r="N21" i="94"/>
  <c r="N27" i="94"/>
  <c r="N4" i="94"/>
  <c r="N17" i="94"/>
  <c r="N3" i="94"/>
  <c r="N25" i="94"/>
  <c r="N6" i="94"/>
  <c r="N5" i="94"/>
  <c r="N9" i="94"/>
  <c r="N7" i="94"/>
  <c r="N13" i="94"/>
  <c r="N8" i="94"/>
  <c r="N14" i="94"/>
  <c r="N12" i="94"/>
  <c r="N23" i="94"/>
  <c r="N10" i="94"/>
  <c r="N11" i="94"/>
  <c r="N24" i="94"/>
  <c r="N18" i="94"/>
  <c r="N15" i="94"/>
  <c r="N16" i="94"/>
  <c r="N26" i="94"/>
  <c r="N22" i="94"/>
  <c r="N19" i="94"/>
  <c r="N20" i="94"/>
  <c r="R28" i="94"/>
  <c r="L30" i="47" l="1"/>
  <c r="L29" i="101"/>
  <c r="L30" i="101" s="1"/>
  <c r="M30" i="47"/>
  <c r="M29" i="101"/>
  <c r="M30" i="101" s="1"/>
  <c r="O29" i="23"/>
  <c r="O30" i="23" s="1"/>
  <c r="O29" i="101"/>
  <c r="O30" i="101" s="1"/>
  <c r="P28" i="94"/>
  <c r="P30" i="94" s="1"/>
  <c r="M33" i="74"/>
  <c r="M34" i="74"/>
  <c r="J33" i="74"/>
  <c r="J34" i="74"/>
  <c r="O28" i="94"/>
  <c r="O30" i="94" s="1"/>
  <c r="K33" i="74"/>
  <c r="K34" i="74"/>
  <c r="S30" i="47"/>
  <c r="B4" i="97"/>
  <c r="K30" i="100"/>
  <c r="I14" i="74" s="1"/>
  <c r="L29" i="99"/>
  <c r="L30" i="99" s="1"/>
  <c r="M29" i="99"/>
  <c r="M30" i="99" s="1"/>
  <c r="O29" i="99"/>
  <c r="O30" i="99" s="1"/>
  <c r="O29" i="24"/>
  <c r="R30" i="94"/>
  <c r="O30" i="47"/>
  <c r="O29" i="20"/>
  <c r="O30" i="20" s="1"/>
  <c r="O29" i="56"/>
  <c r="O29" i="57"/>
  <c r="Q28" i="100"/>
  <c r="O15" i="74" s="1"/>
  <c r="N28" i="100"/>
  <c r="L15" i="74" s="1"/>
  <c r="M28" i="100"/>
  <c r="K15" i="74" s="1"/>
  <c r="Q30" i="94"/>
  <c r="L29" i="20"/>
  <c r="L30" i="20" s="1"/>
  <c r="L29" i="24"/>
  <c r="L29" i="23"/>
  <c r="L30" i="23" s="1"/>
  <c r="L29" i="57"/>
  <c r="L29" i="56"/>
  <c r="M29" i="56"/>
  <c r="M29" i="57"/>
  <c r="M29" i="20"/>
  <c r="M30" i="20" s="1"/>
  <c r="M29" i="24"/>
  <c r="M29" i="23"/>
  <c r="M30" i="23" s="1"/>
  <c r="N28" i="94"/>
  <c r="N30" i="94" s="1"/>
  <c r="D9" i="29"/>
  <c r="C9" i="29"/>
  <c r="D8" i="29"/>
  <c r="C8" i="29"/>
  <c r="B8" i="29"/>
  <c r="D9" i="41"/>
  <c r="C9" i="41"/>
  <c r="D8" i="41"/>
  <c r="C8" i="41"/>
  <c r="B8" i="41"/>
  <c r="D9" i="30"/>
  <c r="C9" i="30"/>
  <c r="D8" i="30"/>
  <c r="C8" i="30"/>
  <c r="B8" i="30"/>
  <c r="D9" i="57"/>
  <c r="C9" i="57"/>
  <c r="D8" i="57"/>
  <c r="C8" i="57"/>
  <c r="B8" i="57"/>
  <c r="D9" i="56"/>
  <c r="C9" i="56"/>
  <c r="D8" i="56"/>
  <c r="C8" i="56"/>
  <c r="B8" i="56"/>
  <c r="D9" i="24"/>
  <c r="C9" i="24"/>
  <c r="D8" i="24"/>
  <c r="C8" i="24"/>
  <c r="B8" i="24"/>
  <c r="Y8" i="23"/>
  <c r="W8" i="23"/>
  <c r="D9" i="23"/>
  <c r="C9" i="23"/>
  <c r="D8" i="23"/>
  <c r="C8" i="23"/>
  <c r="B8" i="23"/>
  <c r="X8" i="20"/>
  <c r="W8" i="20"/>
  <c r="U8" i="20"/>
  <c r="T8" i="20"/>
  <c r="C9" i="20"/>
  <c r="C8" i="20"/>
  <c r="D9" i="20"/>
  <c r="D8" i="20"/>
  <c r="B8" i="20"/>
  <c r="X8" i="94"/>
  <c r="W8" i="94"/>
  <c r="Y8" i="20"/>
  <c r="M30" i="100" l="1"/>
  <c r="K14" i="74" s="1"/>
  <c r="N30" i="100"/>
  <c r="L14" i="74" s="1"/>
  <c r="Q30" i="100"/>
  <c r="O14" i="74" s="1"/>
  <c r="I8" i="56"/>
  <c r="I8" i="29" s="1"/>
  <c r="O8" i="56"/>
  <c r="O8" i="29" s="1"/>
  <c r="P8" i="56"/>
  <c r="P8" i="29" s="1"/>
  <c r="Q8" i="56"/>
  <c r="Q8" i="29" s="1"/>
  <c r="R8" i="56"/>
  <c r="R8" i="29" s="1"/>
  <c r="K8" i="56"/>
  <c r="K8" i="29" s="1"/>
  <c r="N8" i="56"/>
  <c r="N8" i="29" s="1"/>
  <c r="M8" i="56"/>
  <c r="M8" i="29" s="1"/>
  <c r="L8" i="56"/>
  <c r="L8" i="29" s="1"/>
  <c r="J8" i="56"/>
  <c r="J8" i="29" s="1"/>
  <c r="N8" i="24"/>
  <c r="N8" i="41" s="1"/>
  <c r="O8" i="24"/>
  <c r="O8" i="41" s="1"/>
  <c r="P8" i="24"/>
  <c r="P8" i="41" s="1"/>
  <c r="Q8" i="24"/>
  <c r="Q8" i="41" s="1"/>
  <c r="M8" i="24"/>
  <c r="M8" i="41" s="1"/>
  <c r="L8" i="24"/>
  <c r="L8" i="41" s="1"/>
  <c r="K8" i="24"/>
  <c r="K8" i="41" s="1"/>
  <c r="J8" i="24"/>
  <c r="R8" i="24"/>
  <c r="R8" i="41" s="1"/>
  <c r="H8" i="56"/>
  <c r="H8" i="29" s="1"/>
  <c r="G8" i="56"/>
  <c r="G8" i="29" s="1"/>
  <c r="Y8" i="94"/>
  <c r="Z8" i="23"/>
  <c r="E8" i="24"/>
  <c r="E8" i="56"/>
  <c r="E8" i="29" s="1"/>
  <c r="I8" i="24"/>
  <c r="H8" i="24"/>
  <c r="G8" i="24"/>
  <c r="F8" i="24"/>
  <c r="F8" i="56"/>
  <c r="F8" i="29" s="1"/>
  <c r="Q8" i="30" l="1"/>
  <c r="S8" i="94"/>
  <c r="E8" i="57"/>
  <c r="N8" i="57"/>
  <c r="N8" i="30" s="1"/>
  <c r="O8" i="57"/>
  <c r="O8" i="30" s="1"/>
  <c r="P8" i="57"/>
  <c r="P8" i="30" s="1"/>
  <c r="Q8" i="57"/>
  <c r="R8" i="57"/>
  <c r="R8" i="30" s="1"/>
  <c r="S8" i="57"/>
  <c r="M8" i="57"/>
  <c r="M8" i="30" s="1"/>
  <c r="L8" i="57"/>
  <c r="L8" i="30" s="1"/>
  <c r="K8" i="57"/>
  <c r="K8" i="30" s="1"/>
  <c r="J8" i="57"/>
  <c r="F8" i="57"/>
  <c r="H8" i="57"/>
  <c r="I8" i="57"/>
  <c r="G8" i="57"/>
  <c r="S8" i="24" l="1"/>
  <c r="S8" i="56"/>
  <c r="S8" i="29" s="1"/>
  <c r="T8" i="23"/>
  <c r="U8" i="23"/>
  <c r="U8" i="57"/>
  <c r="T8" i="57"/>
  <c r="T8" i="96" l="1"/>
  <c r="U8" i="96"/>
  <c r="T8" i="56"/>
  <c r="U8" i="56"/>
  <c r="T8" i="24"/>
  <c r="U8" i="24"/>
  <c r="F19" i="95"/>
  <c r="F18" i="95"/>
  <c r="F17" i="95"/>
  <c r="F16" i="95"/>
  <c r="F15" i="95"/>
  <c r="F14" i="95"/>
  <c r="F13" i="95"/>
  <c r="F12" i="95"/>
  <c r="F11" i="95"/>
  <c r="F3" i="95"/>
  <c r="F2" i="94" l="1"/>
  <c r="G2" i="94" s="1"/>
  <c r="H2" i="94" s="1"/>
  <c r="I2" i="94" s="1"/>
  <c r="J2" i="94" s="1"/>
  <c r="K2" i="94" s="1"/>
  <c r="L2" i="94" s="1"/>
  <c r="M2" i="94" s="1"/>
  <c r="N2" i="94" s="1"/>
  <c r="O2" i="94" s="1"/>
  <c r="P2" i="94" s="1"/>
  <c r="Q2" i="94" s="1"/>
  <c r="R2" i="94" s="1"/>
  <c r="S2" i="94" s="1"/>
  <c r="T2" i="94" s="1"/>
  <c r="D66" i="98"/>
  <c r="E66" i="98" s="1"/>
  <c r="F66" i="98" s="1"/>
  <c r="G66" i="98" s="1"/>
  <c r="H66" i="98" s="1"/>
  <c r="I66" i="98" s="1"/>
  <c r="J66" i="98" s="1"/>
  <c r="K66" i="98" s="1"/>
  <c r="L66" i="98" s="1"/>
  <c r="M66" i="98" s="1"/>
  <c r="N66" i="98" s="1"/>
  <c r="O66" i="98" s="1"/>
  <c r="P66" i="98" s="1"/>
  <c r="Q66" i="98" s="1"/>
  <c r="R66" i="98" s="1"/>
  <c r="D50" i="98"/>
  <c r="E50" i="98" s="1"/>
  <c r="F50" i="98" s="1"/>
  <c r="G50" i="98" s="1"/>
  <c r="H50" i="98" s="1"/>
  <c r="I50" i="98" s="1"/>
  <c r="J50" i="98" s="1"/>
  <c r="K50" i="98" s="1"/>
  <c r="L50" i="98" s="1"/>
  <c r="M50" i="98" s="1"/>
  <c r="N50" i="98" s="1"/>
  <c r="O50" i="98" s="1"/>
  <c r="P50" i="98" s="1"/>
  <c r="Q50" i="98" s="1"/>
  <c r="R50" i="98" s="1"/>
  <c r="D34" i="98"/>
  <c r="E34" i="98" s="1"/>
  <c r="F34" i="98" s="1"/>
  <c r="G34" i="98" s="1"/>
  <c r="H34" i="98" s="1"/>
  <c r="I34" i="98" s="1"/>
  <c r="J34" i="98" s="1"/>
  <c r="K34" i="98" s="1"/>
  <c r="L34" i="98" s="1"/>
  <c r="M34" i="98" s="1"/>
  <c r="N34" i="98" s="1"/>
  <c r="O34" i="98" s="1"/>
  <c r="P34" i="98" s="1"/>
  <c r="Q34" i="98" s="1"/>
  <c r="R34" i="98" s="1"/>
  <c r="D18" i="98"/>
  <c r="E18" i="98" s="1"/>
  <c r="F18" i="98" s="1"/>
  <c r="G18" i="98" s="1"/>
  <c r="H18" i="98" s="1"/>
  <c r="I18" i="98" s="1"/>
  <c r="D2" i="98"/>
  <c r="E2" i="98" s="1"/>
  <c r="F2" i="98" s="1"/>
  <c r="G2" i="98" s="1"/>
  <c r="H2" i="98" s="1"/>
  <c r="I2" i="98" s="1"/>
  <c r="J2" i="98" s="1"/>
  <c r="K2" i="98" s="1"/>
  <c r="L2" i="98" s="1"/>
  <c r="M2" i="98" s="1"/>
  <c r="N2" i="98" s="1"/>
  <c r="O2" i="98" s="1"/>
  <c r="P2" i="98" s="1"/>
  <c r="Q2" i="98" s="1"/>
  <c r="R2" i="98" s="1"/>
  <c r="I90" i="98" l="1"/>
  <c r="I82" i="98"/>
  <c r="J18" i="98"/>
  <c r="K18" i="98" l="1"/>
  <c r="J90" i="98"/>
  <c r="J82" i="98"/>
  <c r="C63" i="98"/>
  <c r="C84" i="98" s="1"/>
  <c r="C82" i="98"/>
  <c r="C90" i="98"/>
  <c r="H90" i="98"/>
  <c r="G90" i="98"/>
  <c r="F90" i="98"/>
  <c r="E90" i="98"/>
  <c r="D90" i="98"/>
  <c r="H82" i="98"/>
  <c r="G82" i="98"/>
  <c r="F82" i="98"/>
  <c r="E82" i="98"/>
  <c r="D82" i="98"/>
  <c r="G63" i="98"/>
  <c r="G84" i="98" s="1"/>
  <c r="E63" i="98"/>
  <c r="E84" i="98" s="1"/>
  <c r="L18" i="98" l="1"/>
  <c r="K90" i="98"/>
  <c r="K82" i="98"/>
  <c r="H63" i="98"/>
  <c r="H84" i="98" s="1"/>
  <c r="D63" i="98"/>
  <c r="D84" i="98" s="1"/>
  <c r="F63" i="98"/>
  <c r="F84" i="98" s="1"/>
  <c r="M18" i="98" l="1"/>
  <c r="L90" i="98"/>
  <c r="L82" i="98"/>
  <c r="Q58" i="74"/>
  <c r="Q59" i="74" s="1"/>
  <c r="G3" i="95"/>
  <c r="G11" i="95"/>
  <c r="G12" i="95"/>
  <c r="G13" i="95"/>
  <c r="G14" i="95"/>
  <c r="G15" i="95"/>
  <c r="G16" i="95"/>
  <c r="G17" i="95"/>
  <c r="G18" i="95"/>
  <c r="G19" i="95"/>
  <c r="I2" i="57"/>
  <c r="H2" i="57"/>
  <c r="G2" i="57"/>
  <c r="F2" i="57"/>
  <c r="E2" i="57"/>
  <c r="S2" i="56"/>
  <c r="I2" i="56"/>
  <c r="H2" i="56"/>
  <c r="G2" i="56"/>
  <c r="F2" i="56"/>
  <c r="E2" i="56"/>
  <c r="S2" i="24"/>
  <c r="I2" i="24"/>
  <c r="H2" i="24"/>
  <c r="G2" i="24"/>
  <c r="F2" i="24"/>
  <c r="E2" i="24"/>
  <c r="S2" i="23"/>
  <c r="S2" i="100" s="1"/>
  <c r="I2" i="23"/>
  <c r="I2" i="100" s="1"/>
  <c r="H2" i="23"/>
  <c r="H2" i="100" s="1"/>
  <c r="G2" i="23"/>
  <c r="G2" i="100" s="1"/>
  <c r="F2" i="23"/>
  <c r="F2" i="100" s="1"/>
  <c r="E2" i="23"/>
  <c r="E2" i="100" s="1"/>
  <c r="N18" i="98" l="1"/>
  <c r="M82" i="98"/>
  <c r="M90" i="98"/>
  <c r="E2" i="29"/>
  <c r="E2" i="41"/>
  <c r="C2" i="14"/>
  <c r="C6" i="14" s="1"/>
  <c r="C10" i="14" s="1"/>
  <c r="C14" i="14" s="1"/>
  <c r="E2" i="30"/>
  <c r="C2" i="74"/>
  <c r="C11" i="74" s="1"/>
  <c r="D2" i="14"/>
  <c r="D6" i="14" s="1"/>
  <c r="D10" i="14" s="1"/>
  <c r="D14" i="14" s="1"/>
  <c r="F2" i="29"/>
  <c r="F2" i="41"/>
  <c r="F2" i="30"/>
  <c r="D2" i="74"/>
  <c r="D11" i="74" s="1"/>
  <c r="G2" i="30"/>
  <c r="E2" i="14"/>
  <c r="E6" i="14" s="1"/>
  <c r="E10" i="14" s="1"/>
  <c r="E14" i="14" s="1"/>
  <c r="G2" i="29"/>
  <c r="G2" i="41"/>
  <c r="E2" i="74"/>
  <c r="E11" i="74" s="1"/>
  <c r="F2" i="74"/>
  <c r="F11" i="74" s="1"/>
  <c r="H2" i="30"/>
  <c r="F2" i="14"/>
  <c r="F6" i="14" s="1"/>
  <c r="F10" i="14" s="1"/>
  <c r="F14" i="14" s="1"/>
  <c r="H2" i="29"/>
  <c r="H2" i="41"/>
  <c r="I2" i="41"/>
  <c r="G2" i="74"/>
  <c r="G11" i="74" s="1"/>
  <c r="I2" i="30"/>
  <c r="G2" i="14"/>
  <c r="G6" i="14" s="1"/>
  <c r="G10" i="14" s="1"/>
  <c r="G14" i="14" s="1"/>
  <c r="I2" i="29"/>
  <c r="S2" i="29"/>
  <c r="Q2" i="74"/>
  <c r="Q11" i="74" s="1"/>
  <c r="S2" i="41"/>
  <c r="S2" i="30"/>
  <c r="Q2" i="14"/>
  <c r="Q6" i="14" s="1"/>
  <c r="Q10" i="14" s="1"/>
  <c r="Q14" i="14" s="1"/>
  <c r="Q51" i="74"/>
  <c r="Q32" i="74"/>
  <c r="S29" i="102" s="1"/>
  <c r="S30" i="102" s="1"/>
  <c r="H11" i="95"/>
  <c r="H19" i="95"/>
  <c r="H18" i="95"/>
  <c r="H12" i="95"/>
  <c r="H17" i="95"/>
  <c r="H16" i="95"/>
  <c r="H13" i="95"/>
  <c r="H15" i="95"/>
  <c r="H14" i="95"/>
  <c r="H3" i="95"/>
  <c r="Q33" i="74" l="1"/>
  <c r="Q34" i="74"/>
  <c r="Q52" i="74"/>
  <c r="Q53" i="74"/>
  <c r="Q18" i="74"/>
  <c r="Q37" i="74" s="1"/>
  <c r="Q56" i="74" s="1"/>
  <c r="Q62" i="74" s="1"/>
  <c r="Q68" i="74" s="1"/>
  <c r="Q74" i="74" s="1"/>
  <c r="G18" i="74"/>
  <c r="G37" i="74" s="1"/>
  <c r="G56" i="74" s="1"/>
  <c r="G62" i="74" s="1"/>
  <c r="G68" i="74" s="1"/>
  <c r="G74" i="74" s="1"/>
  <c r="E18" i="74"/>
  <c r="E37" i="74" s="1"/>
  <c r="E56" i="74" s="1"/>
  <c r="E62" i="74" s="1"/>
  <c r="E68" i="74" s="1"/>
  <c r="E74" i="74" s="1"/>
  <c r="D18" i="74"/>
  <c r="D37" i="74" s="1"/>
  <c r="D56" i="74" s="1"/>
  <c r="D62" i="74" s="1"/>
  <c r="D68" i="74" s="1"/>
  <c r="D74" i="74" s="1"/>
  <c r="C18" i="74"/>
  <c r="C37" i="74" s="1"/>
  <c r="C56" i="74" s="1"/>
  <c r="C62" i="74" s="1"/>
  <c r="C68" i="74" s="1"/>
  <c r="C74" i="74" s="1"/>
  <c r="F18" i="74"/>
  <c r="F37" i="74" s="1"/>
  <c r="F56" i="74" s="1"/>
  <c r="F62" i="74" s="1"/>
  <c r="F68" i="74" s="1"/>
  <c r="F74" i="74" s="1"/>
  <c r="Q3" i="14"/>
  <c r="S29" i="100"/>
  <c r="S29" i="29"/>
  <c r="S29" i="41"/>
  <c r="O18" i="98"/>
  <c r="N82" i="98"/>
  <c r="N90" i="98"/>
  <c r="I18" i="95"/>
  <c r="E18" i="96" s="1"/>
  <c r="E6" i="96"/>
  <c r="I3" i="95"/>
  <c r="E3" i="96" s="1"/>
  <c r="E4" i="96"/>
  <c r="E5" i="96"/>
  <c r="I12" i="95"/>
  <c r="E12" i="96" s="1"/>
  <c r="E24" i="96"/>
  <c r="E26" i="96"/>
  <c r="I19" i="95"/>
  <c r="E19" i="96" s="1"/>
  <c r="E23" i="96"/>
  <c r="I13" i="95"/>
  <c r="E13" i="96" s="1"/>
  <c r="I17" i="95"/>
  <c r="E17" i="96" s="1"/>
  <c r="I14" i="95"/>
  <c r="E14" i="96" s="1"/>
  <c r="I15" i="95"/>
  <c r="E15" i="96" s="1"/>
  <c r="I16" i="95"/>
  <c r="E16" i="96" s="1"/>
  <c r="E7" i="96"/>
  <c r="I11" i="95"/>
  <c r="E11" i="96" s="1"/>
  <c r="E25" i="96"/>
  <c r="S8" i="41" l="1"/>
  <c r="S6" i="100"/>
  <c r="S5" i="100"/>
  <c r="S4" i="100"/>
  <c r="S10" i="100"/>
  <c r="S18" i="100"/>
  <c r="S26" i="100"/>
  <c r="S9" i="100"/>
  <c r="S17" i="100"/>
  <c r="S25" i="100"/>
  <c r="S12" i="100"/>
  <c r="S11" i="100"/>
  <c r="S8" i="100"/>
  <c r="S16" i="100"/>
  <c r="S24" i="100"/>
  <c r="S7" i="100"/>
  <c r="S15" i="100"/>
  <c r="S23" i="100"/>
  <c r="S14" i="100"/>
  <c r="S22" i="100"/>
  <c r="S3" i="100"/>
  <c r="S27" i="100"/>
  <c r="S13" i="100"/>
  <c r="S19" i="100"/>
  <c r="P18" i="98"/>
  <c r="O82" i="98"/>
  <c r="O90" i="98"/>
  <c r="J19" i="95"/>
  <c r="F19" i="96" s="1"/>
  <c r="J16" i="95"/>
  <c r="F16" i="96" s="1"/>
  <c r="F7" i="96"/>
  <c r="J18" i="95"/>
  <c r="F18" i="96" s="1"/>
  <c r="F26" i="96"/>
  <c r="F25" i="96"/>
  <c r="J15" i="95"/>
  <c r="F15" i="96" s="1"/>
  <c r="F24" i="96"/>
  <c r="J3" i="95"/>
  <c r="F3" i="96" s="1"/>
  <c r="J13" i="95"/>
  <c r="F13" i="96" s="1"/>
  <c r="J17" i="95"/>
  <c r="F17" i="96" s="1"/>
  <c r="F5" i="96"/>
  <c r="F4" i="96"/>
  <c r="J11" i="95"/>
  <c r="F11" i="96" s="1"/>
  <c r="J14" i="95"/>
  <c r="F14" i="96" s="1"/>
  <c r="F23" i="96"/>
  <c r="J12" i="95"/>
  <c r="F12" i="96" s="1"/>
  <c r="F6" i="96"/>
  <c r="T21" i="96"/>
  <c r="U21" i="96"/>
  <c r="U10" i="96"/>
  <c r="T10" i="96"/>
  <c r="U22" i="96"/>
  <c r="T22" i="96"/>
  <c r="U27" i="96"/>
  <c r="T27" i="96"/>
  <c r="U20" i="96"/>
  <c r="T20" i="96"/>
  <c r="T9" i="96"/>
  <c r="U9" i="96"/>
  <c r="S8" i="30" l="1"/>
  <c r="Q7" i="14"/>
  <c r="Q11" i="14"/>
  <c r="Q18" i="98"/>
  <c r="P82" i="98"/>
  <c r="P90" i="98"/>
  <c r="K14" i="95"/>
  <c r="G14" i="96" s="1"/>
  <c r="K17" i="95"/>
  <c r="G17" i="96" s="1"/>
  <c r="K18" i="95"/>
  <c r="G18" i="96" s="1"/>
  <c r="G6" i="96"/>
  <c r="K11" i="95"/>
  <c r="G11" i="96" s="1"/>
  <c r="K13" i="95"/>
  <c r="G13" i="96" s="1"/>
  <c r="K15" i="95"/>
  <c r="G15" i="96" s="1"/>
  <c r="G7" i="96"/>
  <c r="K12" i="95"/>
  <c r="G12" i="96" s="1"/>
  <c r="G4" i="96"/>
  <c r="K3" i="95"/>
  <c r="G3" i="96" s="1"/>
  <c r="G25" i="96"/>
  <c r="K16" i="95"/>
  <c r="G16" i="96" s="1"/>
  <c r="G23" i="96"/>
  <c r="G5" i="96"/>
  <c r="G24" i="96"/>
  <c r="G26" i="96"/>
  <c r="K19" i="95"/>
  <c r="G19" i="96" s="1"/>
  <c r="Q22" i="14" l="1"/>
  <c r="Q21" i="14"/>
  <c r="Q15" i="14"/>
  <c r="Q20" i="14"/>
  <c r="Q16" i="14"/>
  <c r="Q19" i="14"/>
  <c r="Q18" i="14"/>
  <c r="Q26" i="14"/>
  <c r="Q27" i="14"/>
  <c r="Q17" i="14"/>
  <c r="Q25" i="14"/>
  <c r="Q24" i="14"/>
  <c r="Q23" i="14"/>
  <c r="R18" i="98"/>
  <c r="Q90" i="98"/>
  <c r="Q82" i="98"/>
  <c r="L12" i="95"/>
  <c r="H12" i="96" s="1"/>
  <c r="L13" i="95"/>
  <c r="H13" i="96" s="1"/>
  <c r="H24" i="96"/>
  <c r="L11" i="95"/>
  <c r="H11" i="96" s="1"/>
  <c r="L17" i="95"/>
  <c r="H17" i="96" s="1"/>
  <c r="H25" i="96"/>
  <c r="H26" i="96"/>
  <c r="H7" i="96"/>
  <c r="H6" i="96"/>
  <c r="L14" i="95"/>
  <c r="H14" i="96" s="1"/>
  <c r="L3" i="95"/>
  <c r="H3" i="96" s="1"/>
  <c r="H4" i="96"/>
  <c r="L16" i="95"/>
  <c r="H16" i="96" s="1"/>
  <c r="H5" i="96"/>
  <c r="L19" i="95"/>
  <c r="H19" i="96" s="1"/>
  <c r="H23" i="96"/>
  <c r="L15" i="95"/>
  <c r="H15" i="96" s="1"/>
  <c r="L18" i="95"/>
  <c r="H18" i="96" s="1"/>
  <c r="AZ6" i="68"/>
  <c r="AY6" i="68"/>
  <c r="AX6" i="68"/>
  <c r="AW6" i="68"/>
  <c r="AV6" i="68"/>
  <c r="AK6" i="68"/>
  <c r="AJ6" i="68"/>
  <c r="AI6" i="68"/>
  <c r="AH6" i="68"/>
  <c r="AG6" i="68"/>
  <c r="D23" i="30"/>
  <c r="C23" i="30"/>
  <c r="D22" i="30"/>
  <c r="C22" i="30"/>
  <c r="B22" i="30"/>
  <c r="D23" i="29"/>
  <c r="C23" i="29"/>
  <c r="D22" i="29"/>
  <c r="C22" i="29"/>
  <c r="B22" i="29"/>
  <c r="D23" i="41"/>
  <c r="C23" i="41"/>
  <c r="D22" i="41"/>
  <c r="C22" i="41"/>
  <c r="B22" i="41"/>
  <c r="D23" i="57"/>
  <c r="C23" i="57"/>
  <c r="D22" i="57"/>
  <c r="C22" i="57"/>
  <c r="B22" i="57"/>
  <c r="D23" i="56"/>
  <c r="C23" i="56"/>
  <c r="D22" i="56"/>
  <c r="C22" i="56"/>
  <c r="B22" i="56"/>
  <c r="D23" i="24"/>
  <c r="C23" i="24"/>
  <c r="D22" i="24"/>
  <c r="C22" i="24"/>
  <c r="B22" i="24"/>
  <c r="D23" i="23"/>
  <c r="C23" i="23"/>
  <c r="D22" i="23"/>
  <c r="C22" i="23"/>
  <c r="B22" i="23"/>
  <c r="Y23" i="23"/>
  <c r="W23" i="23"/>
  <c r="C6" i="74" l="1"/>
  <c r="C64" i="74" s="1"/>
  <c r="C65" i="74" s="1"/>
  <c r="D6" i="74"/>
  <c r="D64" i="74" s="1"/>
  <c r="D65" i="74" s="1"/>
  <c r="E6" i="74"/>
  <c r="E64" i="74" s="1"/>
  <c r="E65" i="74" s="1"/>
  <c r="F6" i="74"/>
  <c r="F64" i="74" s="1"/>
  <c r="F65" i="74" s="1"/>
  <c r="G6" i="74"/>
  <c r="G64" i="74" s="1"/>
  <c r="G65" i="74" s="1"/>
  <c r="R90" i="98"/>
  <c r="R82" i="98"/>
  <c r="M23" i="24"/>
  <c r="M23" i="41" s="1"/>
  <c r="P23" i="24"/>
  <c r="P23" i="41" s="1"/>
  <c r="R23" i="24"/>
  <c r="R23" i="41" s="1"/>
  <c r="S23" i="24"/>
  <c r="S23" i="41" s="1"/>
  <c r="Q23" i="24"/>
  <c r="Q23" i="41" s="1"/>
  <c r="K23" i="24"/>
  <c r="K23" i="41" s="1"/>
  <c r="J23" i="24"/>
  <c r="L23" i="24"/>
  <c r="L23" i="41" s="1"/>
  <c r="O23" i="24"/>
  <c r="O23" i="41" s="1"/>
  <c r="N23" i="24"/>
  <c r="N23" i="41" s="1"/>
  <c r="K23" i="56"/>
  <c r="S23" i="56"/>
  <c r="L23" i="56"/>
  <c r="R23" i="56"/>
  <c r="Q23" i="56"/>
  <c r="M23" i="56"/>
  <c r="O23" i="56"/>
  <c r="N23" i="56"/>
  <c r="J23" i="56"/>
  <c r="P23" i="56"/>
  <c r="I23" i="96"/>
  <c r="I5" i="96"/>
  <c r="M3" i="95"/>
  <c r="I3" i="96" s="1"/>
  <c r="M15" i="95"/>
  <c r="I15" i="96" s="1"/>
  <c r="M18" i="95"/>
  <c r="I18" i="96" s="1"/>
  <c r="M14" i="95"/>
  <c r="I14" i="96" s="1"/>
  <c r="I26" i="96"/>
  <c r="M17" i="95"/>
  <c r="I17" i="96" s="1"/>
  <c r="M19" i="95"/>
  <c r="I19" i="96" s="1"/>
  <c r="M16" i="95"/>
  <c r="I16" i="96" s="1"/>
  <c r="M11" i="95"/>
  <c r="I11" i="96" s="1"/>
  <c r="I4" i="96"/>
  <c r="I6" i="96"/>
  <c r="M12" i="95"/>
  <c r="I12" i="96" s="1"/>
  <c r="I24" i="96"/>
  <c r="I7" i="96"/>
  <c r="I25" i="96"/>
  <c r="M13" i="95"/>
  <c r="I13" i="96" s="1"/>
  <c r="D23" i="20"/>
  <c r="C23" i="20"/>
  <c r="D22" i="20"/>
  <c r="C22" i="20"/>
  <c r="X23" i="20"/>
  <c r="W23" i="20"/>
  <c r="U23" i="20"/>
  <c r="T23" i="20"/>
  <c r="X23" i="94"/>
  <c r="W23" i="94"/>
  <c r="I13" i="102" l="1"/>
  <c r="I17" i="102"/>
  <c r="H13" i="102"/>
  <c r="H17" i="102"/>
  <c r="G13" i="102"/>
  <c r="G17" i="102"/>
  <c r="F13" i="102"/>
  <c r="F17" i="102"/>
  <c r="E17" i="102"/>
  <c r="E13" i="102"/>
  <c r="N23" i="29"/>
  <c r="M23" i="29"/>
  <c r="Q23" i="29"/>
  <c r="L23" i="29"/>
  <c r="O23" i="29"/>
  <c r="P23" i="29"/>
  <c r="S23" i="29"/>
  <c r="R23" i="29"/>
  <c r="K23" i="29"/>
  <c r="J5" i="96"/>
  <c r="N13" i="95"/>
  <c r="J13" i="96" s="1"/>
  <c r="N12" i="95"/>
  <c r="J12" i="96" s="1"/>
  <c r="N11" i="95"/>
  <c r="J11" i="96" s="1"/>
  <c r="N17" i="95"/>
  <c r="J17" i="96" s="1"/>
  <c r="N18" i="95"/>
  <c r="J18" i="96" s="1"/>
  <c r="J25" i="96"/>
  <c r="J6" i="96"/>
  <c r="N16" i="95"/>
  <c r="J16" i="96" s="1"/>
  <c r="N15" i="95"/>
  <c r="J15" i="96" s="1"/>
  <c r="J23" i="96"/>
  <c r="N19" i="95"/>
  <c r="J19" i="96" s="1"/>
  <c r="N14" i="95"/>
  <c r="J14" i="96" s="1"/>
  <c r="J26" i="96"/>
  <c r="J7" i="96"/>
  <c r="J24" i="96"/>
  <c r="J4" i="96"/>
  <c r="N3" i="95"/>
  <c r="J3" i="96" s="1"/>
  <c r="X27" i="94"/>
  <c r="W27" i="94"/>
  <c r="X26" i="94"/>
  <c r="W26" i="94"/>
  <c r="X25" i="94"/>
  <c r="W25" i="94"/>
  <c r="X24" i="94"/>
  <c r="W24" i="94"/>
  <c r="X22" i="94"/>
  <c r="W22" i="94"/>
  <c r="X21" i="94"/>
  <c r="W21" i="94"/>
  <c r="X20" i="94"/>
  <c r="W20" i="94"/>
  <c r="X19" i="94"/>
  <c r="W19" i="94"/>
  <c r="X14" i="94"/>
  <c r="W14" i="94"/>
  <c r="X13" i="94"/>
  <c r="W13" i="94"/>
  <c r="X12" i="94"/>
  <c r="W12" i="94"/>
  <c r="X11" i="94"/>
  <c r="W11" i="94"/>
  <c r="X10" i="94"/>
  <c r="W10" i="94"/>
  <c r="X9" i="94"/>
  <c r="W9" i="94"/>
  <c r="X7" i="94"/>
  <c r="W7" i="94"/>
  <c r="X6" i="94"/>
  <c r="W6" i="94"/>
  <c r="X5" i="94"/>
  <c r="W5" i="94"/>
  <c r="X4" i="94"/>
  <c r="W4" i="94"/>
  <c r="X3" i="94"/>
  <c r="W3" i="94"/>
  <c r="H28" i="102" l="1"/>
  <c r="F28" i="102"/>
  <c r="I28" i="102"/>
  <c r="G28" i="102"/>
  <c r="U13" i="102"/>
  <c r="T13" i="102"/>
  <c r="E28" i="102"/>
  <c r="U17" i="102"/>
  <c r="T17" i="102"/>
  <c r="K24" i="96"/>
  <c r="K5" i="96"/>
  <c r="K23" i="96"/>
  <c r="O14" i="95"/>
  <c r="K14" i="96" s="1"/>
  <c r="K25" i="96"/>
  <c r="O12" i="95"/>
  <c r="K12" i="96" s="1"/>
  <c r="O15" i="95"/>
  <c r="K15" i="96" s="1"/>
  <c r="K26" i="96"/>
  <c r="O18" i="95"/>
  <c r="K18" i="96" s="1"/>
  <c r="O3" i="95"/>
  <c r="K3" i="96" s="1"/>
  <c r="O19" i="95"/>
  <c r="K19" i="96" s="1"/>
  <c r="O11" i="95"/>
  <c r="K11" i="96" s="1"/>
  <c r="O13" i="95"/>
  <c r="K13" i="96" s="1"/>
  <c r="K6" i="96"/>
  <c r="K7" i="96"/>
  <c r="O16" i="95"/>
  <c r="K16" i="96" s="1"/>
  <c r="O17" i="95"/>
  <c r="K17" i="96" s="1"/>
  <c r="K4" i="96"/>
  <c r="E23" i="24"/>
  <c r="E23" i="56"/>
  <c r="Z23" i="23"/>
  <c r="Y23" i="20"/>
  <c r="Y23" i="94"/>
  <c r="U28" i="102" l="1"/>
  <c r="T28" i="102"/>
  <c r="M23" i="57"/>
  <c r="M23" i="30" s="1"/>
  <c r="P23" i="57"/>
  <c r="P23" i="30" s="1"/>
  <c r="J23" i="57"/>
  <c r="K23" i="57"/>
  <c r="K23" i="30" s="1"/>
  <c r="R23" i="57"/>
  <c r="R23" i="30" s="1"/>
  <c r="S23" i="57"/>
  <c r="S23" i="30" s="1"/>
  <c r="L23" i="57"/>
  <c r="L23" i="30" s="1"/>
  <c r="Q23" i="57"/>
  <c r="Q23" i="30" s="1"/>
  <c r="N23" i="57"/>
  <c r="N23" i="30" s="1"/>
  <c r="O23" i="57"/>
  <c r="O23" i="30" s="1"/>
  <c r="P17" i="95"/>
  <c r="L17" i="96" s="1"/>
  <c r="L23" i="96"/>
  <c r="P11" i="95"/>
  <c r="L11" i="96" s="1"/>
  <c r="L6" i="96"/>
  <c r="P12" i="95"/>
  <c r="L12" i="96" s="1"/>
  <c r="L4" i="96"/>
  <c r="P19" i="95"/>
  <c r="L19" i="96" s="1"/>
  <c r="L26" i="96"/>
  <c r="L5" i="96"/>
  <c r="P18" i="95"/>
  <c r="L18" i="96" s="1"/>
  <c r="P16" i="95"/>
  <c r="L16" i="96" s="1"/>
  <c r="L25" i="96"/>
  <c r="L7" i="96"/>
  <c r="P13" i="95"/>
  <c r="L13" i="96" s="1"/>
  <c r="P15" i="95"/>
  <c r="L15" i="96" s="1"/>
  <c r="L24" i="96"/>
  <c r="P3" i="95"/>
  <c r="L3" i="96" s="1"/>
  <c r="P14" i="95"/>
  <c r="L14" i="96" s="1"/>
  <c r="F23" i="56"/>
  <c r="F23" i="24"/>
  <c r="F23" i="57"/>
  <c r="E23" i="57"/>
  <c r="C18" i="30"/>
  <c r="D17" i="30"/>
  <c r="C17" i="30"/>
  <c r="D16" i="30"/>
  <c r="C16" i="30"/>
  <c r="D15" i="30"/>
  <c r="C15" i="30"/>
  <c r="D14" i="30"/>
  <c r="C14" i="30"/>
  <c r="D13" i="30"/>
  <c r="C13" i="30"/>
  <c r="D12" i="30"/>
  <c r="C12" i="30"/>
  <c r="D11" i="30"/>
  <c r="C11" i="30"/>
  <c r="C18" i="29"/>
  <c r="D17" i="29"/>
  <c r="C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C18" i="41"/>
  <c r="D17" i="41"/>
  <c r="C17" i="41"/>
  <c r="D16" i="41"/>
  <c r="C16" i="41"/>
  <c r="D15" i="41"/>
  <c r="C15" i="41"/>
  <c r="D14" i="41"/>
  <c r="C14" i="41"/>
  <c r="D13" i="41"/>
  <c r="C13" i="41"/>
  <c r="D12" i="41"/>
  <c r="C12" i="41"/>
  <c r="D11" i="41"/>
  <c r="C11" i="41"/>
  <c r="C18" i="57"/>
  <c r="D17" i="57"/>
  <c r="C17" i="57"/>
  <c r="D16" i="57"/>
  <c r="C16" i="57"/>
  <c r="D15" i="57"/>
  <c r="C15" i="57"/>
  <c r="D14" i="57"/>
  <c r="C14" i="57"/>
  <c r="D13" i="57"/>
  <c r="C13" i="57"/>
  <c r="D12" i="57"/>
  <c r="C12" i="57"/>
  <c r="D11" i="57"/>
  <c r="C11" i="57"/>
  <c r="C18" i="56"/>
  <c r="D17" i="56"/>
  <c r="C17" i="56"/>
  <c r="D16" i="56"/>
  <c r="C16" i="56"/>
  <c r="D15" i="56"/>
  <c r="C15" i="56"/>
  <c r="D14" i="56"/>
  <c r="C14" i="56"/>
  <c r="D13" i="56"/>
  <c r="C13" i="56"/>
  <c r="D12" i="56"/>
  <c r="C12" i="56"/>
  <c r="D11" i="56"/>
  <c r="C11" i="56"/>
  <c r="C18" i="24"/>
  <c r="D17" i="24"/>
  <c r="C17" i="24"/>
  <c r="D16" i="24"/>
  <c r="C16" i="24"/>
  <c r="D15" i="24"/>
  <c r="C15" i="24"/>
  <c r="D14" i="24"/>
  <c r="C14" i="24"/>
  <c r="D13" i="24"/>
  <c r="C13" i="24"/>
  <c r="D12" i="24"/>
  <c r="C12" i="24"/>
  <c r="D11" i="24"/>
  <c r="C11" i="24"/>
  <c r="Y13" i="23"/>
  <c r="W13" i="23"/>
  <c r="C18" i="23"/>
  <c r="D17" i="23"/>
  <c r="C17" i="23"/>
  <c r="D16" i="23"/>
  <c r="C16" i="23"/>
  <c r="D15" i="23"/>
  <c r="C15" i="23"/>
  <c r="D14" i="23"/>
  <c r="C14" i="23"/>
  <c r="D13" i="23"/>
  <c r="C13" i="23"/>
  <c r="D12" i="23"/>
  <c r="C12" i="23"/>
  <c r="D11" i="23"/>
  <c r="C11" i="23"/>
  <c r="U17" i="20"/>
  <c r="T17" i="20"/>
  <c r="X13" i="20"/>
  <c r="W13" i="20"/>
  <c r="U13" i="20"/>
  <c r="T13" i="20"/>
  <c r="C18" i="20"/>
  <c r="D17" i="20"/>
  <c r="C17" i="20"/>
  <c r="D16" i="20"/>
  <c r="C16" i="20"/>
  <c r="D15" i="20"/>
  <c r="C15" i="20"/>
  <c r="D14" i="20"/>
  <c r="C14" i="20"/>
  <c r="D13" i="20"/>
  <c r="C13" i="20"/>
  <c r="D12" i="20"/>
  <c r="C12" i="20"/>
  <c r="D11" i="20"/>
  <c r="C11" i="20"/>
  <c r="X17" i="94"/>
  <c r="Y13" i="94"/>
  <c r="W17" i="94" l="1"/>
  <c r="J28" i="96"/>
  <c r="Q13" i="24"/>
  <c r="Q13" i="41" s="1"/>
  <c r="L13" i="24"/>
  <c r="L13" i="41" s="1"/>
  <c r="N13" i="24"/>
  <c r="N13" i="41" s="1"/>
  <c r="O13" i="24"/>
  <c r="O13" i="41" s="1"/>
  <c r="P13" i="24"/>
  <c r="P13" i="41" s="1"/>
  <c r="M13" i="24"/>
  <c r="M13" i="41" s="1"/>
  <c r="K13" i="24"/>
  <c r="K13" i="41" s="1"/>
  <c r="R13" i="24"/>
  <c r="R13" i="41" s="1"/>
  <c r="S13" i="24"/>
  <c r="S13" i="41" s="1"/>
  <c r="J13" i="24"/>
  <c r="O13" i="56"/>
  <c r="P13" i="56"/>
  <c r="S13" i="56"/>
  <c r="K13" i="56"/>
  <c r="N13" i="56"/>
  <c r="L13" i="56"/>
  <c r="Q13" i="56"/>
  <c r="R13" i="56"/>
  <c r="M13" i="56"/>
  <c r="J13" i="56"/>
  <c r="Q3" i="95"/>
  <c r="M3" i="96" s="1"/>
  <c r="Q13" i="95"/>
  <c r="M13" i="96" s="1"/>
  <c r="M23" i="96"/>
  <c r="M4" i="96"/>
  <c r="M5" i="96"/>
  <c r="Q12" i="95"/>
  <c r="M12" i="96" s="1"/>
  <c r="Q16" i="95"/>
  <c r="M16" i="96" s="1"/>
  <c r="M24" i="96"/>
  <c r="M26" i="96"/>
  <c r="Q17" i="95"/>
  <c r="M17" i="96" s="1"/>
  <c r="M7" i="96"/>
  <c r="Q18" i="95"/>
  <c r="M18" i="96" s="1"/>
  <c r="M6" i="96"/>
  <c r="Q14" i="95"/>
  <c r="M14" i="96" s="1"/>
  <c r="Q15" i="95"/>
  <c r="M15" i="96" s="1"/>
  <c r="M25" i="96"/>
  <c r="Q19" i="95"/>
  <c r="M19" i="96" s="1"/>
  <c r="Q11" i="95"/>
  <c r="M11" i="96" s="1"/>
  <c r="G23" i="57"/>
  <c r="G23" i="56"/>
  <c r="G23" i="24"/>
  <c r="Y13" i="20"/>
  <c r="H13" i="24"/>
  <c r="Z13" i="23"/>
  <c r="I13" i="24"/>
  <c r="W17" i="23"/>
  <c r="X17" i="20"/>
  <c r="Y17" i="23"/>
  <c r="E13" i="56"/>
  <c r="W17" i="20"/>
  <c r="F13" i="56"/>
  <c r="G13" i="56"/>
  <c r="H13" i="56"/>
  <c r="I13" i="56"/>
  <c r="E13" i="24"/>
  <c r="F13" i="24"/>
  <c r="G13" i="24"/>
  <c r="T17" i="23"/>
  <c r="U17" i="23"/>
  <c r="U13" i="23"/>
  <c r="T13" i="23"/>
  <c r="K28" i="96" l="1"/>
  <c r="K30" i="96" s="1"/>
  <c r="O13" i="29"/>
  <c r="O17" i="56"/>
  <c r="Q17" i="56"/>
  <c r="R17" i="56"/>
  <c r="J17" i="56"/>
  <c r="M17" i="56"/>
  <c r="L17" i="56"/>
  <c r="S17" i="56"/>
  <c r="P17" i="56"/>
  <c r="K17" i="56"/>
  <c r="N17" i="56"/>
  <c r="P13" i="29"/>
  <c r="Q17" i="24"/>
  <c r="Q17" i="41" s="1"/>
  <c r="L17" i="24"/>
  <c r="L17" i="41" s="1"/>
  <c r="N17" i="24"/>
  <c r="N17" i="41" s="1"/>
  <c r="O17" i="24"/>
  <c r="O17" i="41" s="1"/>
  <c r="S17" i="24"/>
  <c r="S17" i="41" s="1"/>
  <c r="P17" i="24"/>
  <c r="P17" i="41" s="1"/>
  <c r="M17" i="24"/>
  <c r="M17" i="41" s="1"/>
  <c r="K17" i="24"/>
  <c r="K17" i="41" s="1"/>
  <c r="R17" i="24"/>
  <c r="R17" i="41" s="1"/>
  <c r="J17" i="24"/>
  <c r="R13" i="29"/>
  <c r="Q13" i="29"/>
  <c r="L13" i="29"/>
  <c r="N13" i="29"/>
  <c r="H13" i="57"/>
  <c r="Q13" i="57"/>
  <c r="L13" i="57"/>
  <c r="N13" i="57"/>
  <c r="O13" i="57"/>
  <c r="R13" i="57"/>
  <c r="P13" i="57"/>
  <c r="M13" i="57"/>
  <c r="J13" i="57"/>
  <c r="S13" i="57"/>
  <c r="K13" i="57"/>
  <c r="K13" i="29"/>
  <c r="K13" i="30" s="1"/>
  <c r="M13" i="29"/>
  <c r="S13" i="29"/>
  <c r="R14" i="95"/>
  <c r="N14" i="96" s="1"/>
  <c r="N7" i="96"/>
  <c r="R16" i="95"/>
  <c r="N16" i="96" s="1"/>
  <c r="N23" i="96"/>
  <c r="R19" i="95"/>
  <c r="N19" i="96" s="1"/>
  <c r="N6" i="96"/>
  <c r="R17" i="95"/>
  <c r="N17" i="96" s="1"/>
  <c r="R12" i="95"/>
  <c r="N12" i="96" s="1"/>
  <c r="R13" i="95"/>
  <c r="N13" i="96" s="1"/>
  <c r="R11" i="95"/>
  <c r="N11" i="96" s="1"/>
  <c r="N25" i="96"/>
  <c r="R18" i="95"/>
  <c r="N18" i="96" s="1"/>
  <c r="N26" i="96"/>
  <c r="N5" i="96"/>
  <c r="R3" i="95"/>
  <c r="N3" i="96" s="1"/>
  <c r="R15" i="95"/>
  <c r="N15" i="96" s="1"/>
  <c r="N24" i="96"/>
  <c r="N4" i="96"/>
  <c r="BB5" i="68"/>
  <c r="H23" i="24"/>
  <c r="H23" i="56"/>
  <c r="H23" i="57"/>
  <c r="H17" i="56"/>
  <c r="I17" i="56"/>
  <c r="E17" i="56"/>
  <c r="H17" i="24"/>
  <c r="E17" i="24"/>
  <c r="I17" i="24"/>
  <c r="G13" i="57"/>
  <c r="E13" i="57"/>
  <c r="U13" i="56"/>
  <c r="U13" i="24"/>
  <c r="F17" i="24"/>
  <c r="F13" i="57"/>
  <c r="I13" i="57"/>
  <c r="T13" i="24"/>
  <c r="G17" i="56"/>
  <c r="G17" i="24"/>
  <c r="F17" i="56"/>
  <c r="Y17" i="94"/>
  <c r="Y17" i="20"/>
  <c r="Z17" i="23"/>
  <c r="T13" i="56"/>
  <c r="AJ5" i="68"/>
  <c r="F5" i="74" s="1"/>
  <c r="F16" i="91"/>
  <c r="E67" i="91"/>
  <c r="F50" i="91"/>
  <c r="D16" i="91"/>
  <c r="E50" i="91"/>
  <c r="C67" i="91"/>
  <c r="G50" i="91"/>
  <c r="D50" i="91"/>
  <c r="C50" i="91"/>
  <c r="F67" i="91"/>
  <c r="E16" i="91"/>
  <c r="G67" i="91"/>
  <c r="G16" i="91"/>
  <c r="D67" i="91"/>
  <c r="C16" i="91"/>
  <c r="M13" i="30" l="1"/>
  <c r="R13" i="30"/>
  <c r="P13" i="30"/>
  <c r="L13" i="30"/>
  <c r="N13" i="30"/>
  <c r="O13" i="30"/>
  <c r="S13" i="30"/>
  <c r="Q13" i="30"/>
  <c r="AL5" i="68"/>
  <c r="BA5" i="68"/>
  <c r="S15" i="95"/>
  <c r="O15" i="96" s="1"/>
  <c r="O7" i="96"/>
  <c r="S3" i="95"/>
  <c r="O3" i="96" s="1"/>
  <c r="S12" i="95"/>
  <c r="O12" i="96" s="1"/>
  <c r="S14" i="95"/>
  <c r="O14" i="96" s="1"/>
  <c r="O5" i="96"/>
  <c r="S17" i="95"/>
  <c r="O17" i="96" s="1"/>
  <c r="O26" i="96"/>
  <c r="O6" i="96"/>
  <c r="S13" i="95"/>
  <c r="O13" i="96" s="1"/>
  <c r="S18" i="95"/>
  <c r="O18" i="96" s="1"/>
  <c r="S19" i="95"/>
  <c r="O19" i="96" s="1"/>
  <c r="O4" i="96"/>
  <c r="O25" i="96"/>
  <c r="O23" i="96"/>
  <c r="O24" i="96"/>
  <c r="S11" i="95"/>
  <c r="O11" i="96" s="1"/>
  <c r="S16" i="95"/>
  <c r="O16" i="96" s="1"/>
  <c r="Q17" i="57"/>
  <c r="L17" i="57"/>
  <c r="O17" i="57"/>
  <c r="S17" i="57"/>
  <c r="N17" i="57"/>
  <c r="P17" i="57"/>
  <c r="M17" i="57"/>
  <c r="K17" i="57"/>
  <c r="J17" i="57"/>
  <c r="R17" i="57"/>
  <c r="R17" i="29"/>
  <c r="R17" i="30" s="1"/>
  <c r="N17" i="29"/>
  <c r="Q17" i="29"/>
  <c r="Q17" i="30" s="1"/>
  <c r="K17" i="29"/>
  <c r="O17" i="29"/>
  <c r="O17" i="30" s="1"/>
  <c r="P17" i="29"/>
  <c r="S17" i="29"/>
  <c r="L17" i="29"/>
  <c r="L17" i="30" s="1"/>
  <c r="M17" i="29"/>
  <c r="I23" i="24"/>
  <c r="I23" i="56"/>
  <c r="I23" i="57"/>
  <c r="U17" i="24"/>
  <c r="U13" i="57"/>
  <c r="T13" i="57"/>
  <c r="U17" i="56"/>
  <c r="E17" i="57"/>
  <c r="I17" i="57"/>
  <c r="F17" i="57"/>
  <c r="H17" i="57"/>
  <c r="G17" i="57"/>
  <c r="T17" i="56"/>
  <c r="T17" i="24"/>
  <c r="AH5" i="68"/>
  <c r="D5" i="74" s="1"/>
  <c r="AW5" i="68"/>
  <c r="AK5" i="68"/>
  <c r="G5" i="74" s="1"/>
  <c r="AZ5" i="68"/>
  <c r="AY5" i="68"/>
  <c r="AI5" i="68"/>
  <c r="E5" i="74" s="1"/>
  <c r="AX5" i="68"/>
  <c r="P17" i="30" l="1"/>
  <c r="K17" i="30"/>
  <c r="N17" i="30"/>
  <c r="M17" i="30"/>
  <c r="S17" i="30"/>
  <c r="H5" i="74"/>
  <c r="H58" i="74" s="1"/>
  <c r="H59" i="74" s="1"/>
  <c r="J6" i="100"/>
  <c r="J5" i="100"/>
  <c r="J4" i="100"/>
  <c r="J9" i="100"/>
  <c r="J17" i="100"/>
  <c r="J25" i="100"/>
  <c r="J8" i="100"/>
  <c r="J16" i="100"/>
  <c r="J24" i="100"/>
  <c r="J10" i="100"/>
  <c r="J18" i="100"/>
  <c r="J26" i="100"/>
  <c r="J7" i="100"/>
  <c r="J15" i="100"/>
  <c r="J23" i="100"/>
  <c r="J14" i="100"/>
  <c r="J22" i="100"/>
  <c r="J3" i="100"/>
  <c r="J11" i="100"/>
  <c r="J13" i="100"/>
  <c r="J12" i="100"/>
  <c r="J27" i="100"/>
  <c r="J19" i="100"/>
  <c r="BB3" i="68"/>
  <c r="M12" i="94"/>
  <c r="M24" i="94"/>
  <c r="M23" i="94"/>
  <c r="M17" i="94"/>
  <c r="M27" i="94"/>
  <c r="M14" i="94"/>
  <c r="M20" i="94"/>
  <c r="M11" i="94"/>
  <c r="M22" i="94"/>
  <c r="M4" i="94"/>
  <c r="M19" i="94"/>
  <c r="M15" i="94"/>
  <c r="M5" i="94"/>
  <c r="M16" i="94"/>
  <c r="M7" i="94"/>
  <c r="M9" i="94"/>
  <c r="M21" i="94"/>
  <c r="M26" i="94"/>
  <c r="M13" i="94"/>
  <c r="M10" i="94"/>
  <c r="M18" i="94"/>
  <c r="M6" i="94"/>
  <c r="M8" i="94"/>
  <c r="M25" i="94"/>
  <c r="M3" i="94"/>
  <c r="BA3" i="68"/>
  <c r="J29" i="94" s="1"/>
  <c r="AL3" i="68"/>
  <c r="J29" i="96" s="1"/>
  <c r="J30" i="96" s="1"/>
  <c r="L18" i="94"/>
  <c r="L17" i="94"/>
  <c r="L3" i="94"/>
  <c r="L8" i="94"/>
  <c r="L25" i="94"/>
  <c r="L23" i="94"/>
  <c r="L27" i="94"/>
  <c r="L22" i="94"/>
  <c r="L5" i="94"/>
  <c r="L12" i="94"/>
  <c r="L7" i="94"/>
  <c r="L13" i="94"/>
  <c r="L11" i="94"/>
  <c r="L9" i="94"/>
  <c r="L21" i="94"/>
  <c r="L10" i="94"/>
  <c r="L20" i="94"/>
  <c r="L15" i="94"/>
  <c r="L16" i="94"/>
  <c r="L6" i="94"/>
  <c r="L24" i="94"/>
  <c r="L19" i="94"/>
  <c r="L4" i="94"/>
  <c r="L26" i="94"/>
  <c r="L14" i="94"/>
  <c r="T17" i="95"/>
  <c r="P17" i="96" s="1"/>
  <c r="T18" i="95"/>
  <c r="P18" i="96" s="1"/>
  <c r="L28" i="96"/>
  <c r="L30" i="96" s="1"/>
  <c r="T16" i="95"/>
  <c r="P16" i="96" s="1"/>
  <c r="P25" i="96"/>
  <c r="T13" i="95"/>
  <c r="P13" i="96" s="1"/>
  <c r="P5" i="96"/>
  <c r="P6" i="96"/>
  <c r="P7" i="96"/>
  <c r="P23" i="96"/>
  <c r="T11" i="95"/>
  <c r="P11" i="96" s="1"/>
  <c r="P4" i="96"/>
  <c r="T14" i="95"/>
  <c r="P14" i="96" s="1"/>
  <c r="T19" i="95"/>
  <c r="P19" i="96" s="1"/>
  <c r="P26" i="96"/>
  <c r="T15" i="95"/>
  <c r="P15" i="96" s="1"/>
  <c r="T3" i="95"/>
  <c r="P3" i="96" s="1"/>
  <c r="P24" i="96"/>
  <c r="T12" i="95"/>
  <c r="P12" i="96" s="1"/>
  <c r="U17" i="57"/>
  <c r="T17" i="57"/>
  <c r="AK3" i="68"/>
  <c r="I29" i="96" s="1"/>
  <c r="AH3" i="68"/>
  <c r="F29" i="96" s="1"/>
  <c r="AW3" i="68"/>
  <c r="AI3" i="68"/>
  <c r="G29" i="96" s="1"/>
  <c r="S29" i="99"/>
  <c r="AZ3" i="68"/>
  <c r="AJ3" i="68"/>
  <c r="H29" i="96" s="1"/>
  <c r="AY3" i="68"/>
  <c r="AX3" i="68"/>
  <c r="D58" i="74"/>
  <c r="D59" i="74" s="1"/>
  <c r="B27" i="30"/>
  <c r="B26" i="30"/>
  <c r="B25" i="30"/>
  <c r="B24" i="30"/>
  <c r="B21" i="30"/>
  <c r="B20" i="30"/>
  <c r="B19" i="30"/>
  <c r="D18" i="30"/>
  <c r="B15" i="30"/>
  <c r="B11" i="30"/>
  <c r="B10" i="30"/>
  <c r="B7" i="30"/>
  <c r="B6" i="30"/>
  <c r="B5" i="30"/>
  <c r="D4" i="30"/>
  <c r="D3" i="30"/>
  <c r="B3" i="30"/>
  <c r="B27" i="29"/>
  <c r="B26" i="29"/>
  <c r="B25" i="29"/>
  <c r="B24" i="29"/>
  <c r="B21" i="29"/>
  <c r="B20" i="29"/>
  <c r="B19" i="29"/>
  <c r="D18" i="29"/>
  <c r="B15" i="29"/>
  <c r="B11" i="29"/>
  <c r="B10" i="29"/>
  <c r="B7" i="29"/>
  <c r="B6" i="29"/>
  <c r="B5" i="29"/>
  <c r="D4" i="29"/>
  <c r="D3" i="29"/>
  <c r="B3" i="29"/>
  <c r="B27" i="41"/>
  <c r="B26" i="41"/>
  <c r="B25" i="41"/>
  <c r="B24" i="41"/>
  <c r="B21" i="41"/>
  <c r="B20" i="41"/>
  <c r="B19" i="41"/>
  <c r="D18" i="41"/>
  <c r="B15" i="41"/>
  <c r="B11" i="41"/>
  <c r="B10" i="41"/>
  <c r="B7" i="41"/>
  <c r="B6" i="41"/>
  <c r="B5" i="41"/>
  <c r="D4" i="41"/>
  <c r="D3" i="41"/>
  <c r="B3" i="41"/>
  <c r="B27" i="57"/>
  <c r="B26" i="57"/>
  <c r="B25" i="57"/>
  <c r="B24" i="57"/>
  <c r="B21" i="57"/>
  <c r="B20" i="57"/>
  <c r="B19" i="57"/>
  <c r="D18" i="57"/>
  <c r="B15" i="57"/>
  <c r="B11" i="57"/>
  <c r="B10" i="57"/>
  <c r="B7" i="57"/>
  <c r="B6" i="57"/>
  <c r="B5" i="57"/>
  <c r="D4" i="57"/>
  <c r="D3" i="57"/>
  <c r="B3" i="57"/>
  <c r="B27" i="56"/>
  <c r="B26" i="56"/>
  <c r="B25" i="56"/>
  <c r="B24" i="56"/>
  <c r="B21" i="56"/>
  <c r="B20" i="56"/>
  <c r="B19" i="56"/>
  <c r="D18" i="56"/>
  <c r="B15" i="56"/>
  <c r="B11" i="56"/>
  <c r="B10" i="56"/>
  <c r="B7" i="56"/>
  <c r="B6" i="56"/>
  <c r="B5" i="56"/>
  <c r="D4" i="56"/>
  <c r="D3" i="56"/>
  <c r="B3" i="56"/>
  <c r="B27" i="24"/>
  <c r="B26" i="24"/>
  <c r="B25" i="24"/>
  <c r="B24" i="24"/>
  <c r="B21" i="24"/>
  <c r="B20" i="24"/>
  <c r="B19" i="24"/>
  <c r="D18" i="24"/>
  <c r="B15" i="24"/>
  <c r="B11" i="24"/>
  <c r="B10" i="24"/>
  <c r="B7" i="24"/>
  <c r="B6" i="24"/>
  <c r="B5" i="24"/>
  <c r="D4" i="24"/>
  <c r="D3" i="24"/>
  <c r="B3" i="24"/>
  <c r="Y27" i="23"/>
  <c r="W27" i="23"/>
  <c r="B27" i="23"/>
  <c r="Y26" i="23"/>
  <c r="W26" i="23"/>
  <c r="B26" i="23"/>
  <c r="Y25" i="23"/>
  <c r="W25" i="23"/>
  <c r="B25" i="23"/>
  <c r="Y24" i="23"/>
  <c r="W24" i="23"/>
  <c r="B24" i="23"/>
  <c r="Y22" i="23"/>
  <c r="W22" i="23"/>
  <c r="Y21" i="23"/>
  <c r="W21" i="23"/>
  <c r="B21" i="23"/>
  <c r="Y20" i="23"/>
  <c r="W20" i="23"/>
  <c r="B20" i="23"/>
  <c r="Y19" i="23"/>
  <c r="W19" i="23"/>
  <c r="B19" i="23"/>
  <c r="D18" i="23"/>
  <c r="B15" i="23"/>
  <c r="Y14" i="23"/>
  <c r="W14" i="23"/>
  <c r="Y12" i="23"/>
  <c r="W12" i="23"/>
  <c r="Y11" i="23"/>
  <c r="W11" i="23"/>
  <c r="B11" i="23"/>
  <c r="Y10" i="23"/>
  <c r="W10" i="23"/>
  <c r="B10" i="23"/>
  <c r="Y9" i="23"/>
  <c r="W9" i="23"/>
  <c r="Y7" i="23"/>
  <c r="W7" i="23"/>
  <c r="B7" i="23"/>
  <c r="Y6" i="23"/>
  <c r="W6" i="23"/>
  <c r="B6" i="23"/>
  <c r="Y5" i="23"/>
  <c r="W5" i="23"/>
  <c r="B5" i="23"/>
  <c r="Y4" i="23"/>
  <c r="W4" i="23"/>
  <c r="D4" i="23"/>
  <c r="Y3" i="23"/>
  <c r="W3" i="23"/>
  <c r="D3" i="23"/>
  <c r="B3" i="23"/>
  <c r="S28" i="20"/>
  <c r="I28" i="20"/>
  <c r="H28" i="20"/>
  <c r="G28" i="20"/>
  <c r="F28" i="20"/>
  <c r="E28" i="20"/>
  <c r="X27" i="20"/>
  <c r="W27" i="20"/>
  <c r="U27" i="20"/>
  <c r="T27" i="20"/>
  <c r="B27" i="20"/>
  <c r="X26" i="20"/>
  <c r="W26" i="20"/>
  <c r="U26" i="20"/>
  <c r="T26" i="20"/>
  <c r="B26" i="20"/>
  <c r="X25" i="20"/>
  <c r="W25" i="20"/>
  <c r="U25" i="20"/>
  <c r="T25" i="20"/>
  <c r="B25" i="20"/>
  <c r="X24" i="20"/>
  <c r="W24" i="20"/>
  <c r="U24" i="20"/>
  <c r="T24" i="20"/>
  <c r="B24" i="20"/>
  <c r="X22" i="20"/>
  <c r="W22" i="20"/>
  <c r="U22" i="20"/>
  <c r="T22" i="20"/>
  <c r="B22" i="20"/>
  <c r="X21" i="20"/>
  <c r="W21" i="20"/>
  <c r="U21" i="20"/>
  <c r="T21" i="20"/>
  <c r="B21" i="20"/>
  <c r="X20" i="20"/>
  <c r="W20" i="20"/>
  <c r="U20" i="20"/>
  <c r="T20" i="20"/>
  <c r="B20" i="20"/>
  <c r="X19" i="20"/>
  <c r="W19" i="20"/>
  <c r="U19" i="20"/>
  <c r="T19" i="20"/>
  <c r="B19" i="20"/>
  <c r="U18" i="20"/>
  <c r="T18" i="20"/>
  <c r="D18" i="20"/>
  <c r="U16" i="20"/>
  <c r="T16" i="20"/>
  <c r="U15" i="20"/>
  <c r="T15" i="20"/>
  <c r="B15" i="20"/>
  <c r="X14" i="20"/>
  <c r="W14" i="20"/>
  <c r="U14" i="20"/>
  <c r="T14" i="20"/>
  <c r="X12" i="20"/>
  <c r="W12" i="20"/>
  <c r="U12" i="20"/>
  <c r="T12" i="20"/>
  <c r="X11" i="20"/>
  <c r="W11" i="20"/>
  <c r="U11" i="20"/>
  <c r="T11" i="20"/>
  <c r="B11" i="20"/>
  <c r="X10" i="20"/>
  <c r="W10" i="20"/>
  <c r="U10" i="20"/>
  <c r="T10" i="20"/>
  <c r="B10" i="20"/>
  <c r="X9" i="20"/>
  <c r="W9" i="20"/>
  <c r="U9" i="20"/>
  <c r="T9" i="20"/>
  <c r="X7" i="20"/>
  <c r="W7" i="20"/>
  <c r="U7" i="20"/>
  <c r="T7" i="20"/>
  <c r="B7" i="20"/>
  <c r="X6" i="20"/>
  <c r="W6" i="20"/>
  <c r="U6" i="20"/>
  <c r="T6" i="20"/>
  <c r="B6" i="20"/>
  <c r="X5" i="20"/>
  <c r="W5" i="20"/>
  <c r="U5" i="20"/>
  <c r="T5" i="20"/>
  <c r="B5" i="20"/>
  <c r="X4" i="20"/>
  <c r="W4" i="20"/>
  <c r="U4" i="20"/>
  <c r="T4" i="20"/>
  <c r="D4" i="20"/>
  <c r="X3" i="20"/>
  <c r="W3" i="20"/>
  <c r="U3" i="20"/>
  <c r="T3" i="20"/>
  <c r="D3" i="20"/>
  <c r="B3" i="20"/>
  <c r="J17" i="29" l="1"/>
  <c r="J13" i="29"/>
  <c r="J23" i="29"/>
  <c r="I8" i="94"/>
  <c r="H29" i="47"/>
  <c r="H29" i="101" s="1"/>
  <c r="H30" i="101" s="1"/>
  <c r="F3" i="74"/>
  <c r="J6" i="94"/>
  <c r="I29" i="47"/>
  <c r="I29" i="101" s="1"/>
  <c r="I30" i="101" s="1"/>
  <c r="G3" i="74"/>
  <c r="G29" i="47"/>
  <c r="G29" i="101" s="1"/>
  <c r="G30" i="101" s="1"/>
  <c r="E3" i="74"/>
  <c r="K6" i="94"/>
  <c r="J29" i="47"/>
  <c r="H3" i="74"/>
  <c r="K20" i="94"/>
  <c r="D3" i="74"/>
  <c r="F29" i="47"/>
  <c r="V28" i="20"/>
  <c r="J28" i="100"/>
  <c r="H15" i="74" s="1"/>
  <c r="J13" i="94"/>
  <c r="K3" i="94"/>
  <c r="J25" i="94"/>
  <c r="J9" i="94"/>
  <c r="J18" i="94"/>
  <c r="J24" i="94"/>
  <c r="J16" i="94"/>
  <c r="J20" i="94"/>
  <c r="J23" i="94"/>
  <c r="J21" i="94"/>
  <c r="K21" i="94"/>
  <c r="J17" i="94"/>
  <c r="J7" i="94"/>
  <c r="J4" i="94"/>
  <c r="K10" i="94"/>
  <c r="K8" i="94"/>
  <c r="K26" i="94"/>
  <c r="G29" i="94"/>
  <c r="F29" i="94"/>
  <c r="J15" i="94"/>
  <c r="J22" i="94"/>
  <c r="J27" i="94"/>
  <c r="K12" i="94"/>
  <c r="K5" i="94"/>
  <c r="K13" i="94"/>
  <c r="H29" i="94"/>
  <c r="J3" i="94"/>
  <c r="J14" i="94"/>
  <c r="J19" i="94"/>
  <c r="K19" i="94"/>
  <c r="K22" i="94"/>
  <c r="K27" i="94"/>
  <c r="K16" i="94"/>
  <c r="J8" i="94"/>
  <c r="J26" i="94"/>
  <c r="J5" i="94"/>
  <c r="J11" i="94"/>
  <c r="L28" i="94"/>
  <c r="L30" i="94" s="1"/>
  <c r="K14" i="94"/>
  <c r="K18" i="94"/>
  <c r="K23" i="94"/>
  <c r="I29" i="94"/>
  <c r="J12" i="94"/>
  <c r="J10" i="94"/>
  <c r="K25" i="94"/>
  <c r="K11" i="94"/>
  <c r="K4" i="94"/>
  <c r="M28" i="94"/>
  <c r="M30" i="94" s="1"/>
  <c r="K9" i="94"/>
  <c r="K7" i="94"/>
  <c r="K15" i="94"/>
  <c r="K17" i="94"/>
  <c r="K24" i="94"/>
  <c r="K29" i="94"/>
  <c r="S29" i="56"/>
  <c r="S29" i="57"/>
  <c r="S29" i="24"/>
  <c r="S29" i="23"/>
  <c r="S29" i="20"/>
  <c r="Q4" i="96"/>
  <c r="Q25" i="96"/>
  <c r="U16" i="95"/>
  <c r="Q16" i="96" s="1"/>
  <c r="U12" i="95"/>
  <c r="Q12" i="96" s="1"/>
  <c r="U11" i="95"/>
  <c r="Q11" i="96" s="1"/>
  <c r="Q24" i="96"/>
  <c r="Q5" i="96"/>
  <c r="U19" i="95"/>
  <c r="Q19" i="96" s="1"/>
  <c r="Q23" i="96"/>
  <c r="Q26" i="96"/>
  <c r="M28" i="96"/>
  <c r="M30" i="96" s="1"/>
  <c r="U14" i="95"/>
  <c r="Q14" i="96" s="1"/>
  <c r="U18" i="95"/>
  <c r="Q18" i="96" s="1"/>
  <c r="U3" i="95"/>
  <c r="Q3" i="96" s="1"/>
  <c r="Q7" i="96"/>
  <c r="U13" i="95"/>
  <c r="Q13" i="96" s="1"/>
  <c r="U15" i="95"/>
  <c r="Q15" i="96" s="1"/>
  <c r="Q6" i="96"/>
  <c r="U17" i="95"/>
  <c r="Q17" i="96" s="1"/>
  <c r="N7" i="56"/>
  <c r="K7" i="56"/>
  <c r="S7" i="56"/>
  <c r="L7" i="56"/>
  <c r="R7" i="56"/>
  <c r="P7" i="56"/>
  <c r="J7" i="56"/>
  <c r="M7" i="56"/>
  <c r="Q7" i="56"/>
  <c r="O7" i="56"/>
  <c r="O4" i="56"/>
  <c r="P4" i="56"/>
  <c r="J4" i="56"/>
  <c r="S4" i="56"/>
  <c r="Q4" i="56"/>
  <c r="R4" i="56"/>
  <c r="M4" i="56"/>
  <c r="L4" i="56"/>
  <c r="K4" i="56"/>
  <c r="N4" i="56"/>
  <c r="M7" i="24"/>
  <c r="M7" i="41" s="1"/>
  <c r="J7" i="24"/>
  <c r="K7" i="24"/>
  <c r="K7" i="41" s="1"/>
  <c r="R7" i="24"/>
  <c r="R7" i="41" s="1"/>
  <c r="S7" i="24"/>
  <c r="S7" i="41" s="1"/>
  <c r="O7" i="24"/>
  <c r="O7" i="41" s="1"/>
  <c r="N7" i="24"/>
  <c r="N7" i="41" s="1"/>
  <c r="Q7" i="24"/>
  <c r="Q7" i="41" s="1"/>
  <c r="P7" i="24"/>
  <c r="P7" i="41" s="1"/>
  <c r="L7" i="24"/>
  <c r="L7" i="41" s="1"/>
  <c r="S10" i="56"/>
  <c r="S10" i="29" s="1"/>
  <c r="K10" i="56"/>
  <c r="K10" i="29" s="1"/>
  <c r="M10" i="56"/>
  <c r="M10" i="29" s="1"/>
  <c r="L10" i="56"/>
  <c r="L10" i="29" s="1"/>
  <c r="N10" i="56"/>
  <c r="N10" i="29" s="1"/>
  <c r="O10" i="56"/>
  <c r="O10" i="29" s="1"/>
  <c r="R10" i="56"/>
  <c r="R10" i="29" s="1"/>
  <c r="J10" i="56"/>
  <c r="J10" i="29" s="1"/>
  <c r="P10" i="56"/>
  <c r="P10" i="29" s="1"/>
  <c r="Q10" i="56"/>
  <c r="Q10" i="29" s="1"/>
  <c r="Q5" i="24"/>
  <c r="Q5" i="41" s="1"/>
  <c r="N5" i="24"/>
  <c r="N5" i="41" s="1"/>
  <c r="O5" i="24"/>
  <c r="O5" i="41" s="1"/>
  <c r="S5" i="24"/>
  <c r="S5" i="41" s="1"/>
  <c r="K5" i="24"/>
  <c r="K5" i="41" s="1"/>
  <c r="P5" i="24"/>
  <c r="P5" i="41" s="1"/>
  <c r="J5" i="24"/>
  <c r="M5" i="24"/>
  <c r="M5" i="41" s="1"/>
  <c r="L5" i="24"/>
  <c r="L5" i="41" s="1"/>
  <c r="R5" i="24"/>
  <c r="R5" i="41" s="1"/>
  <c r="Q9" i="24"/>
  <c r="Q9" i="41" s="1"/>
  <c r="N9" i="24"/>
  <c r="N9" i="41" s="1"/>
  <c r="O9" i="24"/>
  <c r="O9" i="41" s="1"/>
  <c r="L9" i="24"/>
  <c r="L9" i="41" s="1"/>
  <c r="S9" i="24"/>
  <c r="S9" i="41" s="1"/>
  <c r="J9" i="24"/>
  <c r="P9" i="24"/>
  <c r="P9" i="41" s="1"/>
  <c r="M9" i="24"/>
  <c r="M9" i="41" s="1"/>
  <c r="K9" i="24"/>
  <c r="K9" i="41" s="1"/>
  <c r="R9" i="24"/>
  <c r="R9" i="41" s="1"/>
  <c r="M11" i="24"/>
  <c r="M11" i="41" s="1"/>
  <c r="P11" i="24"/>
  <c r="P11" i="41" s="1"/>
  <c r="J11" i="24"/>
  <c r="K11" i="24"/>
  <c r="K11" i="41" s="1"/>
  <c r="Q11" i="24"/>
  <c r="Q11" i="41" s="1"/>
  <c r="L11" i="24"/>
  <c r="L11" i="41" s="1"/>
  <c r="R11" i="24"/>
  <c r="R11" i="41" s="1"/>
  <c r="N11" i="24"/>
  <c r="N11" i="41" s="1"/>
  <c r="S11" i="24"/>
  <c r="S11" i="41" s="1"/>
  <c r="O11" i="24"/>
  <c r="O11" i="41" s="1"/>
  <c r="O21" i="56"/>
  <c r="P21" i="56"/>
  <c r="R21" i="56"/>
  <c r="N21" i="56"/>
  <c r="J21" i="56"/>
  <c r="L21" i="56"/>
  <c r="S21" i="56"/>
  <c r="M21" i="56"/>
  <c r="Q21" i="56"/>
  <c r="K21" i="56"/>
  <c r="O25" i="56"/>
  <c r="M25" i="56"/>
  <c r="K25" i="56"/>
  <c r="L25" i="56"/>
  <c r="R25" i="56"/>
  <c r="P25" i="56"/>
  <c r="J25" i="56"/>
  <c r="Q25" i="56"/>
  <c r="N25" i="56"/>
  <c r="S25" i="56"/>
  <c r="P27" i="24"/>
  <c r="P27" i="41" s="1"/>
  <c r="O27" i="24"/>
  <c r="O27" i="41" s="1"/>
  <c r="Q27" i="24"/>
  <c r="Q27" i="41" s="1"/>
  <c r="K27" i="24"/>
  <c r="K27" i="41" s="1"/>
  <c r="M27" i="24"/>
  <c r="M27" i="41" s="1"/>
  <c r="N27" i="24"/>
  <c r="N27" i="41" s="1"/>
  <c r="S27" i="24"/>
  <c r="S27" i="41" s="1"/>
  <c r="R27" i="24"/>
  <c r="R27" i="41" s="1"/>
  <c r="L27" i="24"/>
  <c r="L27" i="41" s="1"/>
  <c r="J27" i="24"/>
  <c r="J5" i="56"/>
  <c r="R5" i="56"/>
  <c r="O5" i="56"/>
  <c r="P5" i="56"/>
  <c r="M5" i="56"/>
  <c r="S5" i="56"/>
  <c r="N5" i="56"/>
  <c r="K5" i="56"/>
  <c r="Q5" i="56"/>
  <c r="L5" i="56"/>
  <c r="J9" i="56"/>
  <c r="J9" i="29" s="1"/>
  <c r="R9" i="56"/>
  <c r="R9" i="29" s="1"/>
  <c r="O9" i="56"/>
  <c r="O9" i="29" s="1"/>
  <c r="P9" i="56"/>
  <c r="P9" i="29" s="1"/>
  <c r="S9" i="56"/>
  <c r="S9" i="29" s="1"/>
  <c r="N9" i="56"/>
  <c r="N9" i="29" s="1"/>
  <c r="M9" i="56"/>
  <c r="M9" i="29" s="1"/>
  <c r="K9" i="56"/>
  <c r="K9" i="29" s="1"/>
  <c r="Q9" i="56"/>
  <c r="Q9" i="29" s="1"/>
  <c r="L9" i="56"/>
  <c r="L9" i="29" s="1"/>
  <c r="S11" i="56"/>
  <c r="K11" i="56"/>
  <c r="N11" i="56"/>
  <c r="L11" i="56"/>
  <c r="J11" i="56"/>
  <c r="M11" i="56"/>
  <c r="O11" i="56"/>
  <c r="R11" i="56"/>
  <c r="P11" i="56"/>
  <c r="Q11" i="56"/>
  <c r="M19" i="24"/>
  <c r="M19" i="41" s="1"/>
  <c r="P19" i="24"/>
  <c r="P19" i="41" s="1"/>
  <c r="J19" i="24"/>
  <c r="K19" i="24"/>
  <c r="K19" i="41" s="1"/>
  <c r="N19" i="24"/>
  <c r="N19" i="41" s="1"/>
  <c r="Q19" i="24"/>
  <c r="Q19" i="41" s="1"/>
  <c r="S19" i="24"/>
  <c r="S19" i="41" s="1"/>
  <c r="R19" i="24"/>
  <c r="R19" i="41" s="1"/>
  <c r="L19" i="24"/>
  <c r="L19" i="41" s="1"/>
  <c r="O19" i="24"/>
  <c r="O19" i="41" s="1"/>
  <c r="S22" i="24"/>
  <c r="S22" i="41" s="1"/>
  <c r="L22" i="24"/>
  <c r="L22" i="41" s="1"/>
  <c r="K22" i="24"/>
  <c r="K22" i="41" s="1"/>
  <c r="M22" i="24"/>
  <c r="M22" i="41" s="1"/>
  <c r="O22" i="24"/>
  <c r="O22" i="41" s="1"/>
  <c r="P22" i="24"/>
  <c r="P22" i="41" s="1"/>
  <c r="R22" i="24"/>
  <c r="R22" i="41" s="1"/>
  <c r="N22" i="24"/>
  <c r="N22" i="41" s="1"/>
  <c r="Q22" i="24"/>
  <c r="Q22" i="41" s="1"/>
  <c r="J22" i="24"/>
  <c r="O27" i="56"/>
  <c r="P27" i="56"/>
  <c r="Q27" i="56"/>
  <c r="R27" i="56"/>
  <c r="J27" i="56"/>
  <c r="M27" i="56"/>
  <c r="K27" i="56"/>
  <c r="N27" i="56"/>
  <c r="L27" i="56"/>
  <c r="S27" i="56"/>
  <c r="M3" i="24"/>
  <c r="M3" i="41" s="1"/>
  <c r="J3" i="24"/>
  <c r="R3" i="24"/>
  <c r="R3" i="41" s="1"/>
  <c r="S3" i="24"/>
  <c r="S3" i="41" s="1"/>
  <c r="K3" i="24"/>
  <c r="K3" i="41" s="1"/>
  <c r="O3" i="24"/>
  <c r="O3" i="41" s="1"/>
  <c r="Q3" i="24"/>
  <c r="Q3" i="41" s="1"/>
  <c r="P3" i="24"/>
  <c r="P3" i="41" s="1"/>
  <c r="N3" i="24"/>
  <c r="N3" i="41" s="1"/>
  <c r="L3" i="24"/>
  <c r="L3" i="41" s="1"/>
  <c r="P12" i="24"/>
  <c r="P12" i="41" s="1"/>
  <c r="O12" i="24"/>
  <c r="O12" i="41" s="1"/>
  <c r="Q12" i="24"/>
  <c r="Q12" i="41" s="1"/>
  <c r="S12" i="24"/>
  <c r="S12" i="41" s="1"/>
  <c r="N12" i="24"/>
  <c r="N12" i="41" s="1"/>
  <c r="K12" i="24"/>
  <c r="K12" i="41" s="1"/>
  <c r="J12" i="24"/>
  <c r="L12" i="24"/>
  <c r="L12" i="41" s="1"/>
  <c r="M12" i="24"/>
  <c r="M12" i="41" s="1"/>
  <c r="R12" i="24"/>
  <c r="R12" i="41" s="1"/>
  <c r="K19" i="56"/>
  <c r="S19" i="56"/>
  <c r="R19" i="56"/>
  <c r="M19" i="56"/>
  <c r="N19" i="56"/>
  <c r="P19" i="56"/>
  <c r="Q19" i="56"/>
  <c r="L19" i="56"/>
  <c r="J19" i="56"/>
  <c r="O19" i="56"/>
  <c r="K22" i="56"/>
  <c r="L22" i="56"/>
  <c r="M22" i="56"/>
  <c r="N22" i="56"/>
  <c r="S22" i="56"/>
  <c r="P22" i="56"/>
  <c r="J22" i="56"/>
  <c r="O22" i="56"/>
  <c r="Q22" i="56"/>
  <c r="R22" i="56"/>
  <c r="K26" i="24"/>
  <c r="K26" i="41" s="1"/>
  <c r="L26" i="24"/>
  <c r="L26" i="41" s="1"/>
  <c r="M26" i="24"/>
  <c r="M26" i="41" s="1"/>
  <c r="S26" i="24"/>
  <c r="S26" i="41" s="1"/>
  <c r="J26" i="24"/>
  <c r="P26" i="24"/>
  <c r="P26" i="41" s="1"/>
  <c r="R26" i="24"/>
  <c r="R26" i="41" s="1"/>
  <c r="Q26" i="24"/>
  <c r="Q26" i="41" s="1"/>
  <c r="O26" i="24"/>
  <c r="O26" i="41" s="1"/>
  <c r="N26" i="24"/>
  <c r="N26" i="41" s="1"/>
  <c r="N3" i="56"/>
  <c r="K3" i="56"/>
  <c r="L3" i="56"/>
  <c r="S3" i="56"/>
  <c r="Q3" i="56"/>
  <c r="P3" i="56"/>
  <c r="J3" i="56"/>
  <c r="O3" i="56"/>
  <c r="R3" i="56"/>
  <c r="M3" i="56"/>
  <c r="R6" i="24"/>
  <c r="R6" i="41" s="1"/>
  <c r="S6" i="24"/>
  <c r="S6" i="41" s="1"/>
  <c r="L6" i="24"/>
  <c r="L6" i="41" s="1"/>
  <c r="J6" i="24"/>
  <c r="K6" i="24"/>
  <c r="K6" i="41" s="1"/>
  <c r="M6" i="24"/>
  <c r="M6" i="41" s="1"/>
  <c r="P6" i="24"/>
  <c r="P6" i="41" s="1"/>
  <c r="O6" i="24"/>
  <c r="O6" i="41" s="1"/>
  <c r="N6" i="24"/>
  <c r="N6" i="41" s="1"/>
  <c r="Q6" i="24"/>
  <c r="Q6" i="41" s="1"/>
  <c r="O12" i="56"/>
  <c r="P12" i="56"/>
  <c r="Q12" i="56"/>
  <c r="R12" i="56"/>
  <c r="J12" i="56"/>
  <c r="S12" i="56"/>
  <c r="L12" i="56"/>
  <c r="M12" i="56"/>
  <c r="K12" i="56"/>
  <c r="N12" i="56"/>
  <c r="S26" i="56"/>
  <c r="K26" i="56"/>
  <c r="M26" i="56"/>
  <c r="L26" i="56"/>
  <c r="N26" i="56"/>
  <c r="J26" i="56"/>
  <c r="P26" i="56"/>
  <c r="O26" i="56"/>
  <c r="Q26" i="56"/>
  <c r="R26" i="56"/>
  <c r="Q25" i="24"/>
  <c r="Q25" i="41" s="1"/>
  <c r="L25" i="24"/>
  <c r="L25" i="41" s="1"/>
  <c r="N25" i="24"/>
  <c r="N25" i="41" s="1"/>
  <c r="O25" i="24"/>
  <c r="O25" i="41" s="1"/>
  <c r="P25" i="24"/>
  <c r="P25" i="41" s="1"/>
  <c r="M25" i="24"/>
  <c r="M25" i="41" s="1"/>
  <c r="S25" i="24"/>
  <c r="S25" i="41" s="1"/>
  <c r="K25" i="24"/>
  <c r="K25" i="41" s="1"/>
  <c r="J25" i="24"/>
  <c r="R25" i="24"/>
  <c r="R25" i="41" s="1"/>
  <c r="K6" i="56"/>
  <c r="L6" i="56"/>
  <c r="S6" i="56"/>
  <c r="Q6" i="56"/>
  <c r="M6" i="56"/>
  <c r="P6" i="56"/>
  <c r="R6" i="56"/>
  <c r="N6" i="56"/>
  <c r="J6" i="56"/>
  <c r="O6" i="56"/>
  <c r="S14" i="24"/>
  <c r="S14" i="41" s="1"/>
  <c r="K14" i="24"/>
  <c r="K14" i="41" s="1"/>
  <c r="L14" i="24"/>
  <c r="L14" i="41" s="1"/>
  <c r="M14" i="24"/>
  <c r="M14" i="41" s="1"/>
  <c r="J14" i="24"/>
  <c r="N14" i="24"/>
  <c r="N14" i="41" s="1"/>
  <c r="Q14" i="24"/>
  <c r="Q14" i="41" s="1"/>
  <c r="P14" i="24"/>
  <c r="P14" i="41" s="1"/>
  <c r="O14" i="24"/>
  <c r="O14" i="41" s="1"/>
  <c r="R14" i="24"/>
  <c r="R14" i="41" s="1"/>
  <c r="O20" i="24"/>
  <c r="O20" i="41" s="1"/>
  <c r="P20" i="24"/>
  <c r="P20" i="41" s="1"/>
  <c r="Q20" i="24"/>
  <c r="Q20" i="41" s="1"/>
  <c r="M20" i="24"/>
  <c r="M20" i="41" s="1"/>
  <c r="S20" i="24"/>
  <c r="S20" i="41" s="1"/>
  <c r="R20" i="24"/>
  <c r="R20" i="41" s="1"/>
  <c r="J20" i="24"/>
  <c r="J20" i="41" s="1"/>
  <c r="N20" i="24"/>
  <c r="N20" i="41" s="1"/>
  <c r="L20" i="24"/>
  <c r="L20" i="41" s="1"/>
  <c r="K20" i="24"/>
  <c r="K20" i="41" s="1"/>
  <c r="O24" i="24"/>
  <c r="O24" i="41" s="1"/>
  <c r="P24" i="24"/>
  <c r="P24" i="41" s="1"/>
  <c r="Q24" i="24"/>
  <c r="Q24" i="41" s="1"/>
  <c r="M24" i="24"/>
  <c r="M24" i="41" s="1"/>
  <c r="R24" i="24"/>
  <c r="R24" i="41" s="1"/>
  <c r="S24" i="24"/>
  <c r="S24" i="41" s="1"/>
  <c r="K24" i="24"/>
  <c r="K24" i="41" s="1"/>
  <c r="L24" i="24"/>
  <c r="L24" i="41" s="1"/>
  <c r="N24" i="24"/>
  <c r="N24" i="41" s="1"/>
  <c r="J24" i="24"/>
  <c r="Q21" i="24"/>
  <c r="Q21" i="41" s="1"/>
  <c r="L21" i="24"/>
  <c r="L21" i="41" s="1"/>
  <c r="K21" i="24"/>
  <c r="K21" i="41" s="1"/>
  <c r="R21" i="24"/>
  <c r="R21" i="41" s="1"/>
  <c r="M21" i="24"/>
  <c r="M21" i="41" s="1"/>
  <c r="P21" i="24"/>
  <c r="P21" i="41" s="1"/>
  <c r="O21" i="24"/>
  <c r="O21" i="41" s="1"/>
  <c r="N21" i="24"/>
  <c r="N21" i="41" s="1"/>
  <c r="J21" i="24"/>
  <c r="J21" i="41" s="1"/>
  <c r="S21" i="24"/>
  <c r="S21" i="41" s="1"/>
  <c r="N4" i="24"/>
  <c r="N4" i="41" s="1"/>
  <c r="P4" i="24"/>
  <c r="P4" i="41" s="1"/>
  <c r="O4" i="24"/>
  <c r="O4" i="41" s="1"/>
  <c r="Q4" i="24"/>
  <c r="Q4" i="41" s="1"/>
  <c r="S4" i="24"/>
  <c r="S4" i="41" s="1"/>
  <c r="R4" i="24"/>
  <c r="R4" i="41" s="1"/>
  <c r="K4" i="24"/>
  <c r="K4" i="41" s="1"/>
  <c r="J4" i="24"/>
  <c r="M4" i="24"/>
  <c r="M4" i="41" s="1"/>
  <c r="L4" i="24"/>
  <c r="L4" i="41" s="1"/>
  <c r="K10" i="24"/>
  <c r="K10" i="41" s="1"/>
  <c r="L10" i="24"/>
  <c r="L10" i="41" s="1"/>
  <c r="M10" i="24"/>
  <c r="M10" i="41" s="1"/>
  <c r="S10" i="24"/>
  <c r="S10" i="41" s="1"/>
  <c r="Q10" i="24"/>
  <c r="Q10" i="41" s="1"/>
  <c r="R10" i="24"/>
  <c r="R10" i="41" s="1"/>
  <c r="N10" i="24"/>
  <c r="N10" i="41" s="1"/>
  <c r="O10" i="24"/>
  <c r="O10" i="41" s="1"/>
  <c r="P10" i="24"/>
  <c r="P10" i="41" s="1"/>
  <c r="J10" i="24"/>
  <c r="K14" i="56"/>
  <c r="L14" i="56"/>
  <c r="M14" i="56"/>
  <c r="N14" i="56"/>
  <c r="S14" i="56"/>
  <c r="R14" i="56"/>
  <c r="Q14" i="56"/>
  <c r="P14" i="56"/>
  <c r="J14" i="56"/>
  <c r="O14" i="56"/>
  <c r="O20" i="56"/>
  <c r="P20" i="56"/>
  <c r="Q20" i="56"/>
  <c r="R20" i="56"/>
  <c r="J20" i="56"/>
  <c r="K20" i="56"/>
  <c r="N20" i="56"/>
  <c r="L20" i="56"/>
  <c r="S20" i="56"/>
  <c r="M20" i="56"/>
  <c r="J24" i="56"/>
  <c r="O24" i="56"/>
  <c r="P24" i="56"/>
  <c r="Q24" i="56"/>
  <c r="R24" i="56"/>
  <c r="N24" i="56"/>
  <c r="S24" i="56"/>
  <c r="L24" i="56"/>
  <c r="M24" i="56"/>
  <c r="K24" i="56"/>
  <c r="H8" i="94"/>
  <c r="T15" i="94"/>
  <c r="G8" i="94"/>
  <c r="T24" i="94"/>
  <c r="T8" i="94"/>
  <c r="T9" i="94"/>
  <c r="T7" i="94"/>
  <c r="T16" i="94"/>
  <c r="T23" i="94"/>
  <c r="T5" i="94"/>
  <c r="T10" i="94"/>
  <c r="T17" i="94"/>
  <c r="T22" i="94"/>
  <c r="T3" i="94"/>
  <c r="T20" i="94"/>
  <c r="T14" i="94"/>
  <c r="T12" i="94"/>
  <c r="T4" i="94"/>
  <c r="T6" i="94"/>
  <c r="T19" i="94"/>
  <c r="T27" i="94"/>
  <c r="T21" i="94"/>
  <c r="T26" i="94"/>
  <c r="T11" i="94"/>
  <c r="T13" i="94"/>
  <c r="T18" i="94"/>
  <c r="T25" i="94"/>
  <c r="I22" i="94"/>
  <c r="H23" i="94"/>
  <c r="G23" i="94"/>
  <c r="I23" i="94"/>
  <c r="F23" i="29"/>
  <c r="G14" i="94"/>
  <c r="G16" i="94"/>
  <c r="G11" i="94"/>
  <c r="F17" i="29"/>
  <c r="F13" i="29"/>
  <c r="I11" i="94"/>
  <c r="I19" i="94"/>
  <c r="H3" i="94"/>
  <c r="I26" i="94"/>
  <c r="I15" i="94"/>
  <c r="H9" i="94"/>
  <c r="I12" i="94"/>
  <c r="I24" i="94"/>
  <c r="H18" i="94"/>
  <c r="I20" i="94"/>
  <c r="G13" i="94"/>
  <c r="G25" i="94"/>
  <c r="G19" i="94"/>
  <c r="G22" i="94"/>
  <c r="H21" i="94"/>
  <c r="G21" i="94"/>
  <c r="G17" i="94"/>
  <c r="G27" i="94"/>
  <c r="H10" i="94"/>
  <c r="H22" i="94"/>
  <c r="G7" i="94"/>
  <c r="G10" i="94"/>
  <c r="G3" i="94"/>
  <c r="H13" i="94"/>
  <c r="H24" i="94"/>
  <c r="G15" i="94"/>
  <c r="G18" i="94"/>
  <c r="G4" i="94"/>
  <c r="H14" i="94"/>
  <c r="H25" i="94"/>
  <c r="G24" i="94"/>
  <c r="G12" i="94"/>
  <c r="H4" i="94"/>
  <c r="H15" i="94"/>
  <c r="H26" i="94"/>
  <c r="G5" i="94"/>
  <c r="G20" i="94"/>
  <c r="H5" i="94"/>
  <c r="H16" i="94"/>
  <c r="G9" i="94"/>
  <c r="G26" i="94"/>
  <c r="G6" i="94"/>
  <c r="H6" i="94"/>
  <c r="H17" i="94"/>
  <c r="I17" i="94"/>
  <c r="I6" i="94"/>
  <c r="I14" i="94"/>
  <c r="I27" i="94"/>
  <c r="I9" i="94"/>
  <c r="I3" i="94"/>
  <c r="I16" i="94"/>
  <c r="I5" i="94"/>
  <c r="H11" i="94"/>
  <c r="H19" i="94"/>
  <c r="H27" i="94"/>
  <c r="I10" i="94"/>
  <c r="I25" i="94"/>
  <c r="I13" i="94"/>
  <c r="H12" i="94"/>
  <c r="H20" i="94"/>
  <c r="H7" i="94"/>
  <c r="I4" i="94"/>
  <c r="I18" i="94"/>
  <c r="I7" i="94"/>
  <c r="I21" i="94"/>
  <c r="U28" i="20"/>
  <c r="I4" i="24"/>
  <c r="E12" i="56"/>
  <c r="I4" i="56"/>
  <c r="I5" i="56"/>
  <c r="G10" i="56"/>
  <c r="G10" i="29" s="1"/>
  <c r="H14" i="24"/>
  <c r="H9" i="24"/>
  <c r="E7" i="56"/>
  <c r="F3" i="24"/>
  <c r="E9" i="24"/>
  <c r="E19" i="56"/>
  <c r="H3" i="56"/>
  <c r="G7" i="24"/>
  <c r="F9" i="24"/>
  <c r="Q86" i="98"/>
  <c r="G58" i="74"/>
  <c r="G59" i="74" s="1"/>
  <c r="G32" i="74"/>
  <c r="I29" i="102" s="1"/>
  <c r="I30" i="102" s="1"/>
  <c r="F51" i="74"/>
  <c r="D51" i="74"/>
  <c r="F58" i="74"/>
  <c r="F59" i="74" s="1"/>
  <c r="G51" i="74"/>
  <c r="F32" i="74"/>
  <c r="H29" i="102" s="1"/>
  <c r="H30" i="102" s="1"/>
  <c r="U14" i="23"/>
  <c r="U15" i="23"/>
  <c r="U3" i="23"/>
  <c r="U4" i="23"/>
  <c r="E27" i="56"/>
  <c r="H21" i="24"/>
  <c r="H21" i="41" s="1"/>
  <c r="I21" i="56"/>
  <c r="F21" i="24"/>
  <c r="F21" i="41" s="1"/>
  <c r="H20" i="24"/>
  <c r="H20" i="41" s="1"/>
  <c r="E11" i="56"/>
  <c r="E3" i="24"/>
  <c r="H4" i="56"/>
  <c r="H5" i="24"/>
  <c r="F7" i="24"/>
  <c r="G4" i="56"/>
  <c r="I3" i="56"/>
  <c r="G3" i="24"/>
  <c r="E4" i="24"/>
  <c r="E4" i="56"/>
  <c r="G3" i="56"/>
  <c r="H3" i="24"/>
  <c r="F4" i="24"/>
  <c r="F3" i="56"/>
  <c r="I3" i="24"/>
  <c r="G4" i="24"/>
  <c r="E3" i="56"/>
  <c r="H4" i="24"/>
  <c r="F4" i="56"/>
  <c r="F5" i="24"/>
  <c r="G5" i="56"/>
  <c r="F19" i="56"/>
  <c r="U7" i="23"/>
  <c r="I7" i="56"/>
  <c r="H9" i="56"/>
  <c r="U10" i="23"/>
  <c r="F10" i="56"/>
  <c r="F10" i="29" s="1"/>
  <c r="U11" i="23"/>
  <c r="U18" i="23"/>
  <c r="U19" i="23"/>
  <c r="G19" i="56"/>
  <c r="U20" i="23"/>
  <c r="F20" i="56"/>
  <c r="T21" i="23"/>
  <c r="U27" i="23"/>
  <c r="G27" i="56"/>
  <c r="T14" i="23"/>
  <c r="G5" i="24"/>
  <c r="I9" i="24"/>
  <c r="E10" i="24"/>
  <c r="I14" i="24"/>
  <c r="I20" i="24"/>
  <c r="I20" i="41" s="1"/>
  <c r="G21" i="24"/>
  <c r="G21" i="41" s="1"/>
  <c r="G21" i="56"/>
  <c r="F27" i="56"/>
  <c r="E20" i="56"/>
  <c r="F11" i="56"/>
  <c r="H19" i="56"/>
  <c r="G20" i="56"/>
  <c r="F21" i="56"/>
  <c r="H27" i="56"/>
  <c r="F10" i="24"/>
  <c r="I20" i="56"/>
  <c r="E10" i="56"/>
  <c r="E10" i="29" s="1"/>
  <c r="G9" i="56"/>
  <c r="E21" i="56"/>
  <c r="H10" i="56"/>
  <c r="H10" i="29" s="1"/>
  <c r="G11" i="56"/>
  <c r="I19" i="56"/>
  <c r="H20" i="56"/>
  <c r="I27" i="56"/>
  <c r="T15" i="23"/>
  <c r="I5" i="24"/>
  <c r="E7" i="24"/>
  <c r="G10" i="24"/>
  <c r="E11" i="24"/>
  <c r="E19" i="24"/>
  <c r="I21" i="24"/>
  <c r="I21" i="41" s="1"/>
  <c r="E27" i="24"/>
  <c r="H7" i="56"/>
  <c r="U9" i="23"/>
  <c r="F5" i="56"/>
  <c r="I10" i="56"/>
  <c r="I10" i="29" s="1"/>
  <c r="H11" i="56"/>
  <c r="F14" i="56"/>
  <c r="H21" i="56"/>
  <c r="H10" i="24"/>
  <c r="F11" i="24"/>
  <c r="F19" i="24"/>
  <c r="F27" i="24"/>
  <c r="I9" i="56"/>
  <c r="T27" i="23"/>
  <c r="E5" i="56"/>
  <c r="E14" i="56"/>
  <c r="I11" i="56"/>
  <c r="G14" i="56"/>
  <c r="I10" i="24"/>
  <c r="G11" i="24"/>
  <c r="E14" i="24"/>
  <c r="G19" i="24"/>
  <c r="E20" i="24"/>
  <c r="E20" i="41" s="1"/>
  <c r="G27" i="24"/>
  <c r="E9" i="56"/>
  <c r="H5" i="56"/>
  <c r="F7" i="56"/>
  <c r="H14" i="56"/>
  <c r="H7" i="24"/>
  <c r="H11" i="24"/>
  <c r="F14" i="24"/>
  <c r="H19" i="24"/>
  <c r="F20" i="24"/>
  <c r="F20" i="41" s="1"/>
  <c r="H27" i="24"/>
  <c r="T18" i="23"/>
  <c r="G7" i="56"/>
  <c r="F9" i="56"/>
  <c r="F9" i="29" s="1"/>
  <c r="E5" i="24"/>
  <c r="I7" i="24"/>
  <c r="G9" i="24"/>
  <c r="I11" i="24"/>
  <c r="G14" i="24"/>
  <c r="I19" i="24"/>
  <c r="G20" i="24"/>
  <c r="G20" i="41" s="1"/>
  <c r="E21" i="24"/>
  <c r="E21" i="41" s="1"/>
  <c r="I27" i="24"/>
  <c r="I14" i="56"/>
  <c r="E58" i="74"/>
  <c r="E59" i="74" s="1"/>
  <c r="E12" i="24"/>
  <c r="F12" i="56"/>
  <c r="I12" i="56"/>
  <c r="F12" i="24"/>
  <c r="G12" i="24"/>
  <c r="U12" i="23"/>
  <c r="H12" i="24"/>
  <c r="I12" i="24"/>
  <c r="H12" i="56"/>
  <c r="G12" i="56"/>
  <c r="T16" i="23"/>
  <c r="U16" i="23"/>
  <c r="T12" i="23"/>
  <c r="T20" i="23"/>
  <c r="T19" i="23"/>
  <c r="U5" i="23"/>
  <c r="U21" i="23"/>
  <c r="T3" i="23"/>
  <c r="T4" i="23"/>
  <c r="T5" i="23"/>
  <c r="T7" i="23"/>
  <c r="T9" i="23"/>
  <c r="T10" i="23"/>
  <c r="T11" i="23"/>
  <c r="T28" i="20"/>
  <c r="H9" i="29" l="1"/>
  <c r="G9" i="29"/>
  <c r="I9" i="29"/>
  <c r="F29" i="99"/>
  <c r="F29" i="101"/>
  <c r="J30" i="47"/>
  <c r="J29" i="101"/>
  <c r="J30" i="101" s="1"/>
  <c r="G52" i="74"/>
  <c r="G53" i="74"/>
  <c r="F34" i="74"/>
  <c r="D52" i="74"/>
  <c r="D53" i="74"/>
  <c r="F52" i="74"/>
  <c r="F53" i="74"/>
  <c r="G34" i="74"/>
  <c r="H28" i="47"/>
  <c r="H30" i="47" s="1"/>
  <c r="G28" i="47"/>
  <c r="G30" i="47" s="1"/>
  <c r="H33" i="74"/>
  <c r="H34" i="74"/>
  <c r="J19" i="41" s="1"/>
  <c r="I28" i="47"/>
  <c r="I30" i="47" s="1"/>
  <c r="J30" i="100"/>
  <c r="H14" i="74" s="1"/>
  <c r="F33" i="74"/>
  <c r="G33" i="74"/>
  <c r="J29" i="99"/>
  <c r="J30" i="99" s="1"/>
  <c r="F28" i="96"/>
  <c r="F30" i="96" s="1"/>
  <c r="G28" i="99"/>
  <c r="G29" i="99"/>
  <c r="I28" i="99"/>
  <c r="I29" i="99"/>
  <c r="H28" i="99"/>
  <c r="H29" i="99"/>
  <c r="I29" i="100"/>
  <c r="I29" i="29"/>
  <c r="G3" i="14"/>
  <c r="I29" i="41"/>
  <c r="H29" i="100"/>
  <c r="H29" i="29"/>
  <c r="F3" i="14"/>
  <c r="H29" i="41"/>
  <c r="R86" i="98"/>
  <c r="K28" i="94"/>
  <c r="K30" i="94" s="1"/>
  <c r="J29" i="24"/>
  <c r="J29" i="23"/>
  <c r="J30" i="23" s="1"/>
  <c r="J29" i="57"/>
  <c r="J29" i="56"/>
  <c r="J29" i="20"/>
  <c r="J30" i="20" s="1"/>
  <c r="V15" i="95"/>
  <c r="R15" i="96" s="1"/>
  <c r="R23" i="96"/>
  <c r="R24" i="96"/>
  <c r="V18" i="95"/>
  <c r="R18" i="96" s="1"/>
  <c r="V13" i="95"/>
  <c r="R13" i="96" s="1"/>
  <c r="V14" i="95"/>
  <c r="R14" i="96" s="1"/>
  <c r="V11" i="95"/>
  <c r="R11" i="96" s="1"/>
  <c r="V19" i="95"/>
  <c r="R19" i="96" s="1"/>
  <c r="R4" i="96"/>
  <c r="R25" i="96"/>
  <c r="V17" i="95"/>
  <c r="R17" i="96" s="1"/>
  <c r="R7" i="96"/>
  <c r="V12" i="95"/>
  <c r="R12" i="96" s="1"/>
  <c r="R6" i="96"/>
  <c r="N28" i="96"/>
  <c r="N30" i="96" s="1"/>
  <c r="R26" i="96"/>
  <c r="R5" i="96"/>
  <c r="V3" i="95"/>
  <c r="R3" i="96" s="1"/>
  <c r="V16" i="95"/>
  <c r="R16" i="96" s="1"/>
  <c r="K24" i="29"/>
  <c r="O24" i="29"/>
  <c r="R20" i="29"/>
  <c r="R14" i="29"/>
  <c r="O6" i="29"/>
  <c r="L6" i="29"/>
  <c r="L26" i="29"/>
  <c r="S12" i="29"/>
  <c r="M3" i="29"/>
  <c r="K3" i="29"/>
  <c r="P22" i="29"/>
  <c r="L19" i="29"/>
  <c r="N27" i="29"/>
  <c r="M11" i="29"/>
  <c r="L5" i="29"/>
  <c r="R5" i="29"/>
  <c r="S25" i="29"/>
  <c r="M25" i="29"/>
  <c r="N21" i="29"/>
  <c r="S4" i="29"/>
  <c r="M7" i="29"/>
  <c r="M24" i="29"/>
  <c r="J24" i="29"/>
  <c r="Q20" i="29"/>
  <c r="S14" i="29"/>
  <c r="J6" i="29"/>
  <c r="K6" i="29"/>
  <c r="M26" i="29"/>
  <c r="J12" i="29"/>
  <c r="R3" i="29"/>
  <c r="N3" i="29"/>
  <c r="S22" i="29"/>
  <c r="Q19" i="29"/>
  <c r="K27" i="29"/>
  <c r="J11" i="29"/>
  <c r="Q5" i="29"/>
  <c r="J5" i="29"/>
  <c r="N25" i="29"/>
  <c r="O25" i="29"/>
  <c r="R21" i="29"/>
  <c r="J4" i="29"/>
  <c r="J7" i="29"/>
  <c r="L24" i="29"/>
  <c r="M20" i="29"/>
  <c r="P20" i="29"/>
  <c r="N14" i="29"/>
  <c r="N6" i="29"/>
  <c r="R26" i="29"/>
  <c r="K26" i="29"/>
  <c r="R12" i="29"/>
  <c r="O3" i="29"/>
  <c r="N22" i="29"/>
  <c r="P19" i="29"/>
  <c r="M27" i="29"/>
  <c r="L11" i="29"/>
  <c r="K5" i="29"/>
  <c r="Q25" i="29"/>
  <c r="K21" i="29"/>
  <c r="P21" i="29"/>
  <c r="N4" i="29"/>
  <c r="P4" i="29"/>
  <c r="P7" i="29"/>
  <c r="S24" i="29"/>
  <c r="S20" i="29"/>
  <c r="O20" i="29"/>
  <c r="M14" i="29"/>
  <c r="R6" i="29"/>
  <c r="Q26" i="29"/>
  <c r="S26" i="29"/>
  <c r="Q12" i="29"/>
  <c r="J3" i="29"/>
  <c r="M22" i="29"/>
  <c r="N19" i="29"/>
  <c r="J27" i="29"/>
  <c r="N11" i="29"/>
  <c r="N5" i="29"/>
  <c r="J25" i="29"/>
  <c r="Q21" i="29"/>
  <c r="O21" i="29"/>
  <c r="K4" i="29"/>
  <c r="O4" i="29"/>
  <c r="R7" i="29"/>
  <c r="N24" i="29"/>
  <c r="L20" i="29"/>
  <c r="O14" i="29"/>
  <c r="L14" i="29"/>
  <c r="P6" i="29"/>
  <c r="O26" i="29"/>
  <c r="N12" i="29"/>
  <c r="P12" i="29"/>
  <c r="P3" i="29"/>
  <c r="R22" i="29"/>
  <c r="L22" i="29"/>
  <c r="M19" i="29"/>
  <c r="R27" i="29"/>
  <c r="Q11" i="29"/>
  <c r="K11" i="29"/>
  <c r="S5" i="29"/>
  <c r="P25" i="29"/>
  <c r="M21" i="29"/>
  <c r="L4" i="29"/>
  <c r="L7" i="29"/>
  <c r="R24" i="29"/>
  <c r="N20" i="29"/>
  <c r="J14" i="29"/>
  <c r="K14" i="29"/>
  <c r="M6" i="29"/>
  <c r="P26" i="29"/>
  <c r="K12" i="29"/>
  <c r="O12" i="29"/>
  <c r="Q3" i="29"/>
  <c r="Q22" i="29"/>
  <c r="K22" i="29"/>
  <c r="R19" i="29"/>
  <c r="Q27" i="29"/>
  <c r="P11" i="29"/>
  <c r="S11" i="29"/>
  <c r="M5" i="29"/>
  <c r="R25" i="29"/>
  <c r="S21" i="29"/>
  <c r="M4" i="29"/>
  <c r="S7" i="29"/>
  <c r="Q24" i="29"/>
  <c r="K20" i="29"/>
  <c r="P14" i="29"/>
  <c r="Q6" i="29"/>
  <c r="J26" i="29"/>
  <c r="M12" i="29"/>
  <c r="S3" i="29"/>
  <c r="O22" i="29"/>
  <c r="O19" i="29"/>
  <c r="S19" i="29"/>
  <c r="S27" i="29"/>
  <c r="P27" i="29"/>
  <c r="R11" i="29"/>
  <c r="P5" i="29"/>
  <c r="L25" i="29"/>
  <c r="L21" i="29"/>
  <c r="R4" i="29"/>
  <c r="O7" i="29"/>
  <c r="K7" i="29"/>
  <c r="P24" i="29"/>
  <c r="J20" i="29"/>
  <c r="Q14" i="29"/>
  <c r="S6" i="29"/>
  <c r="N26" i="29"/>
  <c r="L12" i="29"/>
  <c r="L3" i="29"/>
  <c r="J22" i="29"/>
  <c r="J19" i="29"/>
  <c r="K19" i="29"/>
  <c r="L27" i="29"/>
  <c r="O27" i="29"/>
  <c r="O11" i="29"/>
  <c r="O5" i="29"/>
  <c r="K25" i="29"/>
  <c r="J21" i="29"/>
  <c r="Q4" i="29"/>
  <c r="Q7" i="29"/>
  <c r="N7" i="29"/>
  <c r="H86" i="98"/>
  <c r="G86" i="98"/>
  <c r="Q84" i="91"/>
  <c r="F11" i="29"/>
  <c r="E22" i="56"/>
  <c r="F5" i="29"/>
  <c r="F7" i="29"/>
  <c r="F20" i="29"/>
  <c r="E6" i="24"/>
  <c r="F14" i="29"/>
  <c r="E25" i="56"/>
  <c r="F27" i="29"/>
  <c r="F21" i="29"/>
  <c r="E26" i="24"/>
  <c r="F19" i="29"/>
  <c r="F3" i="29"/>
  <c r="F4" i="29"/>
  <c r="E22" i="24"/>
  <c r="E26" i="56"/>
  <c r="I23" i="29"/>
  <c r="G23" i="29"/>
  <c r="H23" i="29"/>
  <c r="H13" i="29"/>
  <c r="H17" i="29"/>
  <c r="I13" i="29"/>
  <c r="I17" i="29"/>
  <c r="AV5" i="68"/>
  <c r="AG5" i="68"/>
  <c r="G17" i="29"/>
  <c r="G13" i="29"/>
  <c r="G21" i="29"/>
  <c r="T27" i="56"/>
  <c r="E6" i="56"/>
  <c r="T5" i="24"/>
  <c r="U10" i="56"/>
  <c r="T5" i="56"/>
  <c r="U5" i="24"/>
  <c r="T9" i="24"/>
  <c r="U27" i="24"/>
  <c r="U11" i="24"/>
  <c r="U7" i="56"/>
  <c r="U9" i="24"/>
  <c r="T19" i="56"/>
  <c r="T21" i="56"/>
  <c r="T20" i="24"/>
  <c r="U7" i="24"/>
  <c r="U10" i="24"/>
  <c r="T4" i="24"/>
  <c r="U9" i="56"/>
  <c r="U14" i="56"/>
  <c r="T4" i="56"/>
  <c r="E24" i="24"/>
  <c r="E24" i="56"/>
  <c r="T3" i="24"/>
  <c r="T27" i="24"/>
  <c r="U4" i="24"/>
  <c r="H20" i="29"/>
  <c r="I27" i="29"/>
  <c r="H3" i="29"/>
  <c r="I11" i="29"/>
  <c r="I7" i="29"/>
  <c r="F84" i="91"/>
  <c r="I19" i="29"/>
  <c r="I20" i="29"/>
  <c r="I14" i="29"/>
  <c r="I5" i="29"/>
  <c r="I21" i="29"/>
  <c r="S29" i="30"/>
  <c r="G84" i="91"/>
  <c r="I4" i="29"/>
  <c r="I3" i="29"/>
  <c r="H27" i="29"/>
  <c r="H5" i="29"/>
  <c r="H11" i="29"/>
  <c r="H7" i="29"/>
  <c r="H19" i="29"/>
  <c r="H21" i="29"/>
  <c r="H4" i="29"/>
  <c r="G27" i="29"/>
  <c r="T3" i="56"/>
  <c r="U3" i="24"/>
  <c r="H12" i="29"/>
  <c r="E25" i="24"/>
  <c r="U3" i="56"/>
  <c r="H14" i="29"/>
  <c r="U11" i="56"/>
  <c r="T11" i="56"/>
  <c r="U4" i="56"/>
  <c r="U21" i="24"/>
  <c r="U19" i="24"/>
  <c r="T20" i="56"/>
  <c r="U20" i="24"/>
  <c r="U21" i="56"/>
  <c r="T7" i="56"/>
  <c r="T19" i="24"/>
  <c r="T11" i="24"/>
  <c r="T7" i="24"/>
  <c r="U19" i="56"/>
  <c r="F12" i="29"/>
  <c r="U20" i="56"/>
  <c r="T10" i="56"/>
  <c r="U27" i="56"/>
  <c r="T21" i="24"/>
  <c r="T9" i="56"/>
  <c r="I12" i="29"/>
  <c r="U14" i="24"/>
  <c r="T14" i="24"/>
  <c r="U5" i="56"/>
  <c r="T14" i="56"/>
  <c r="T10" i="24"/>
  <c r="G5" i="29"/>
  <c r="G4" i="29"/>
  <c r="G14" i="29"/>
  <c r="G11" i="29"/>
  <c r="G3" i="29"/>
  <c r="G7" i="29"/>
  <c r="G12" i="29"/>
  <c r="G19" i="29"/>
  <c r="G20" i="29"/>
  <c r="T12" i="24"/>
  <c r="U12" i="24"/>
  <c r="T12" i="56"/>
  <c r="U12" i="56"/>
  <c r="F30" i="101" l="1"/>
  <c r="J22" i="41"/>
  <c r="J12" i="41"/>
  <c r="J7" i="41"/>
  <c r="J25" i="41"/>
  <c r="J4" i="41"/>
  <c r="J6" i="41"/>
  <c r="J3" i="41"/>
  <c r="J27" i="41"/>
  <c r="J26" i="41"/>
  <c r="J10" i="41"/>
  <c r="J24" i="41"/>
  <c r="J8" i="41"/>
  <c r="J8" i="30" s="1"/>
  <c r="J17" i="41"/>
  <c r="J17" i="30" s="1"/>
  <c r="J13" i="41"/>
  <c r="J13" i="30" s="1"/>
  <c r="J23" i="41"/>
  <c r="J23" i="30" s="1"/>
  <c r="J14" i="41"/>
  <c r="J5" i="41"/>
  <c r="J11" i="41"/>
  <c r="J9" i="41"/>
  <c r="F28" i="47"/>
  <c r="F30" i="47" s="1"/>
  <c r="C5" i="74"/>
  <c r="C58" i="74" s="1"/>
  <c r="C59" i="74" s="1"/>
  <c r="E4" i="29" s="1"/>
  <c r="I30" i="99"/>
  <c r="H30" i="99"/>
  <c r="J28" i="94"/>
  <c r="J30" i="94" s="1"/>
  <c r="I28" i="94"/>
  <c r="I30" i="94" s="1"/>
  <c r="S28" i="99"/>
  <c r="S30" i="99" s="1"/>
  <c r="S28" i="100"/>
  <c r="Q15" i="74" s="1"/>
  <c r="G30" i="99"/>
  <c r="I5" i="41"/>
  <c r="I13" i="41"/>
  <c r="I4" i="41"/>
  <c r="I12" i="41"/>
  <c r="I27" i="41"/>
  <c r="I7" i="41"/>
  <c r="I11" i="41"/>
  <c r="I19" i="41"/>
  <c r="I14" i="41"/>
  <c r="I10" i="41"/>
  <c r="I3" i="41"/>
  <c r="I9" i="41"/>
  <c r="I17" i="41"/>
  <c r="I8" i="41"/>
  <c r="I23" i="41"/>
  <c r="I6" i="100"/>
  <c r="I5" i="100"/>
  <c r="I4" i="100"/>
  <c r="I8" i="100"/>
  <c r="I16" i="100"/>
  <c r="I24" i="100"/>
  <c r="I18" i="100"/>
  <c r="I26" i="100"/>
  <c r="I7" i="100"/>
  <c r="I15" i="100"/>
  <c r="I23" i="100"/>
  <c r="I9" i="100"/>
  <c r="I14" i="100"/>
  <c r="I22" i="100"/>
  <c r="I3" i="100"/>
  <c r="I17" i="100"/>
  <c r="I25" i="100"/>
  <c r="I13" i="100"/>
  <c r="I10" i="100"/>
  <c r="I12" i="100"/>
  <c r="I27" i="100"/>
  <c r="I11" i="100"/>
  <c r="I19" i="100"/>
  <c r="H4" i="41"/>
  <c r="H12" i="41"/>
  <c r="H27" i="41"/>
  <c r="H13" i="41"/>
  <c r="H11" i="41"/>
  <c r="H19" i="41"/>
  <c r="H10" i="41"/>
  <c r="H14" i="41"/>
  <c r="H3" i="41"/>
  <c r="H5" i="41"/>
  <c r="H9" i="41"/>
  <c r="H17" i="41"/>
  <c r="H8" i="41"/>
  <c r="H7" i="41"/>
  <c r="H23" i="41"/>
  <c r="F7" i="100"/>
  <c r="F6" i="100"/>
  <c r="F5" i="100"/>
  <c r="F13" i="100"/>
  <c r="F15" i="100"/>
  <c r="F23" i="100"/>
  <c r="F12" i="100"/>
  <c r="F27" i="100"/>
  <c r="F11" i="100"/>
  <c r="F19" i="100"/>
  <c r="F10" i="100"/>
  <c r="F18" i="100"/>
  <c r="F26" i="100"/>
  <c r="F22" i="100"/>
  <c r="F9" i="100"/>
  <c r="F17" i="100"/>
  <c r="F25" i="100"/>
  <c r="F14" i="100"/>
  <c r="F4" i="100"/>
  <c r="F8" i="100"/>
  <c r="F16" i="100"/>
  <c r="F24" i="100"/>
  <c r="F3" i="100"/>
  <c r="H5" i="100"/>
  <c r="H4" i="100"/>
  <c r="H7" i="100"/>
  <c r="H15" i="100"/>
  <c r="H23" i="100"/>
  <c r="H9" i="100"/>
  <c r="H16" i="100"/>
  <c r="H14" i="100"/>
  <c r="H22" i="100"/>
  <c r="H3" i="100"/>
  <c r="H13" i="100"/>
  <c r="H12" i="100"/>
  <c r="H27" i="100"/>
  <c r="H17" i="100"/>
  <c r="H17" i="30" s="1"/>
  <c r="H11" i="100"/>
  <c r="H19" i="100"/>
  <c r="H8" i="100"/>
  <c r="H24" i="100"/>
  <c r="H6" i="100"/>
  <c r="H10" i="100"/>
  <c r="H18" i="100"/>
  <c r="H26" i="100"/>
  <c r="H25" i="100"/>
  <c r="F7" i="14"/>
  <c r="F11" i="14"/>
  <c r="G28" i="96"/>
  <c r="G30" i="96" s="1"/>
  <c r="S28" i="23"/>
  <c r="S30" i="23" s="1"/>
  <c r="H28" i="96"/>
  <c r="H30" i="96" s="1"/>
  <c r="S28" i="94"/>
  <c r="S30" i="94" s="1"/>
  <c r="S6" i="96"/>
  <c r="S25" i="96"/>
  <c r="S5" i="96"/>
  <c r="W14" i="95"/>
  <c r="S14" i="96" s="1"/>
  <c r="W11" i="95"/>
  <c r="S11" i="96" s="1"/>
  <c r="O28" i="96"/>
  <c r="O30" i="96" s="1"/>
  <c r="S4" i="96"/>
  <c r="W19" i="95"/>
  <c r="S19" i="96" s="1"/>
  <c r="W15" i="95"/>
  <c r="S15" i="96" s="1"/>
  <c r="W3" i="95"/>
  <c r="S3" i="96" s="1"/>
  <c r="S26" i="96"/>
  <c r="W13" i="95"/>
  <c r="S13" i="96" s="1"/>
  <c r="S7" i="96"/>
  <c r="S24" i="96"/>
  <c r="W16" i="95"/>
  <c r="S16" i="96" s="1"/>
  <c r="W12" i="95"/>
  <c r="S12" i="96" s="1"/>
  <c r="W17" i="95"/>
  <c r="S17" i="96" s="1"/>
  <c r="W18" i="95"/>
  <c r="S18" i="96" s="1"/>
  <c r="S23" i="96"/>
  <c r="I28" i="96"/>
  <c r="T28" i="94"/>
  <c r="T30" i="94" s="1"/>
  <c r="H28" i="94"/>
  <c r="H30" i="94" s="1"/>
  <c r="G28" i="94"/>
  <c r="G30" i="94" s="1"/>
  <c r="H29" i="30"/>
  <c r="I29" i="30"/>
  <c r="F25" i="24"/>
  <c r="F25" i="56"/>
  <c r="F22" i="24"/>
  <c r="F22" i="56"/>
  <c r="F24" i="24"/>
  <c r="F24" i="56"/>
  <c r="F26" i="24"/>
  <c r="F26" i="56"/>
  <c r="F6" i="24"/>
  <c r="F6" i="56"/>
  <c r="F28" i="23"/>
  <c r="H13" i="30" l="1"/>
  <c r="I17" i="30"/>
  <c r="H8" i="30"/>
  <c r="I13" i="30"/>
  <c r="H23" i="30"/>
  <c r="I8" i="30"/>
  <c r="I23" i="30"/>
  <c r="S30" i="100"/>
  <c r="Q14" i="74" s="1"/>
  <c r="F19" i="14"/>
  <c r="F18" i="14"/>
  <c r="F26" i="14"/>
  <c r="F27" i="14"/>
  <c r="F17" i="14"/>
  <c r="F25" i="14"/>
  <c r="F24" i="14"/>
  <c r="F23" i="14"/>
  <c r="F22" i="14"/>
  <c r="F16" i="14"/>
  <c r="F21" i="14"/>
  <c r="F20" i="14"/>
  <c r="F15" i="14"/>
  <c r="H28" i="100"/>
  <c r="F15" i="74" s="1"/>
  <c r="I28" i="100"/>
  <c r="G15" i="74" s="1"/>
  <c r="G7" i="14"/>
  <c r="G11" i="14"/>
  <c r="P28" i="96"/>
  <c r="P30" i="96" s="1"/>
  <c r="E21" i="29"/>
  <c r="E12" i="29"/>
  <c r="U12" i="29" s="1"/>
  <c r="E3" i="29"/>
  <c r="U3" i="29" s="1"/>
  <c r="E17" i="29"/>
  <c r="E9" i="29"/>
  <c r="E27" i="29"/>
  <c r="E13" i="29"/>
  <c r="E23" i="29"/>
  <c r="E11" i="29"/>
  <c r="E19" i="29"/>
  <c r="E24" i="29"/>
  <c r="E7" i="29"/>
  <c r="E22" i="29"/>
  <c r="E14" i="29"/>
  <c r="U14" i="29" s="1"/>
  <c r="E6" i="29"/>
  <c r="E25" i="29"/>
  <c r="E5" i="29"/>
  <c r="U10" i="29"/>
  <c r="E20" i="29"/>
  <c r="E26" i="29"/>
  <c r="I30" i="96"/>
  <c r="U4" i="29"/>
  <c r="T4" i="29"/>
  <c r="U23" i="57"/>
  <c r="T23" i="23"/>
  <c r="U23" i="23"/>
  <c r="F6" i="29"/>
  <c r="G24" i="56"/>
  <c r="G24" i="24"/>
  <c r="F24" i="29"/>
  <c r="F25" i="29"/>
  <c r="G6" i="56"/>
  <c r="G6" i="24"/>
  <c r="G28" i="23"/>
  <c r="F26" i="29"/>
  <c r="G26" i="56"/>
  <c r="G26" i="24"/>
  <c r="G22" i="56"/>
  <c r="G22" i="24"/>
  <c r="G25" i="24"/>
  <c r="G25" i="56"/>
  <c r="F22" i="29"/>
  <c r="U20" i="29" l="1"/>
  <c r="T21" i="29"/>
  <c r="H30" i="100"/>
  <c r="F14" i="74" s="1"/>
  <c r="I30" i="100"/>
  <c r="G14" i="74" s="1"/>
  <c r="F28" i="99"/>
  <c r="F30" i="99" s="1"/>
  <c r="F28" i="100"/>
  <c r="D15" i="74" s="1"/>
  <c r="G20" i="14"/>
  <c r="G16" i="14"/>
  <c r="G19" i="14"/>
  <c r="G18" i="14"/>
  <c r="G26" i="14"/>
  <c r="G27" i="14"/>
  <c r="G17" i="14"/>
  <c r="G25" i="14"/>
  <c r="G24" i="14"/>
  <c r="G23" i="14"/>
  <c r="G21" i="14"/>
  <c r="G22" i="14"/>
  <c r="G15" i="14"/>
  <c r="U16" i="96"/>
  <c r="T24" i="96"/>
  <c r="Q28" i="96"/>
  <c r="U21" i="29"/>
  <c r="T13" i="29"/>
  <c r="U13" i="29"/>
  <c r="U19" i="29"/>
  <c r="T19" i="29"/>
  <c r="T12" i="29"/>
  <c r="T3" i="29"/>
  <c r="T17" i="29"/>
  <c r="U11" i="29"/>
  <c r="U27" i="29"/>
  <c r="T9" i="29"/>
  <c r="U17" i="29"/>
  <c r="U9" i="29"/>
  <c r="U7" i="29"/>
  <c r="T11" i="29"/>
  <c r="U8" i="29"/>
  <c r="T8" i="29"/>
  <c r="T7" i="29"/>
  <c r="T27" i="29"/>
  <c r="T5" i="29"/>
  <c r="T14" i="29"/>
  <c r="T20" i="29"/>
  <c r="T10" i="29"/>
  <c r="U5" i="29"/>
  <c r="T23" i="24"/>
  <c r="U23" i="24"/>
  <c r="T23" i="57"/>
  <c r="U23" i="56"/>
  <c r="T23" i="56"/>
  <c r="G26" i="29"/>
  <c r="H6" i="24"/>
  <c r="H6" i="41" s="1"/>
  <c r="H6" i="56"/>
  <c r="H28" i="23"/>
  <c r="G25" i="29"/>
  <c r="G6" i="29"/>
  <c r="G22" i="29"/>
  <c r="H25" i="24"/>
  <c r="H25" i="41" s="1"/>
  <c r="H25" i="56"/>
  <c r="H26" i="24"/>
  <c r="H26" i="41" s="1"/>
  <c r="H26" i="56"/>
  <c r="G24" i="29"/>
  <c r="H24" i="56"/>
  <c r="H24" i="24"/>
  <c r="H24" i="41" s="1"/>
  <c r="H22" i="56"/>
  <c r="H22" i="24"/>
  <c r="H22" i="41" s="1"/>
  <c r="X16" i="94"/>
  <c r="Y12" i="94"/>
  <c r="Y27" i="94"/>
  <c r="Y26" i="94"/>
  <c r="Y25" i="94"/>
  <c r="Y24" i="94"/>
  <c r="Y22" i="94"/>
  <c r="Y21" i="94"/>
  <c r="Y20" i="94"/>
  <c r="Y19" i="94"/>
  <c r="X18" i="94"/>
  <c r="X15" i="94"/>
  <c r="Y14" i="94"/>
  <c r="Y11" i="94"/>
  <c r="Y10" i="94"/>
  <c r="Y7" i="94"/>
  <c r="Y6" i="94"/>
  <c r="Y5" i="94"/>
  <c r="Y4" i="94"/>
  <c r="Y3" i="94"/>
  <c r="W16" i="94" l="1"/>
  <c r="W18" i="94"/>
  <c r="U5" i="96"/>
  <c r="U4" i="96"/>
  <c r="U7" i="96"/>
  <c r="U15" i="96"/>
  <c r="U17" i="96"/>
  <c r="T25" i="96"/>
  <c r="T14" i="96"/>
  <c r="T5" i="96"/>
  <c r="T11" i="96"/>
  <c r="T19" i="96"/>
  <c r="T17" i="96"/>
  <c r="T26" i="96"/>
  <c r="S28" i="96"/>
  <c r="S30" i="96" s="1"/>
  <c r="U25" i="96"/>
  <c r="U14" i="96"/>
  <c r="T4" i="96"/>
  <c r="T7" i="96"/>
  <c r="U6" i="96"/>
  <c r="U13" i="96"/>
  <c r="T3" i="96"/>
  <c r="T18" i="96"/>
  <c r="U18" i="96"/>
  <c r="T12" i="96"/>
  <c r="T16" i="96"/>
  <c r="U19" i="96"/>
  <c r="T15" i="96"/>
  <c r="U12" i="96"/>
  <c r="T13" i="96"/>
  <c r="U26" i="96"/>
  <c r="U24" i="96"/>
  <c r="U3" i="96"/>
  <c r="T6" i="96"/>
  <c r="Q30" i="96"/>
  <c r="R28" i="96"/>
  <c r="R30" i="96" s="1"/>
  <c r="T23" i="96"/>
  <c r="U11" i="96"/>
  <c r="U23" i="96"/>
  <c r="Y9" i="94"/>
  <c r="Z9" i="23"/>
  <c r="W15" i="94"/>
  <c r="T23" i="29"/>
  <c r="U23" i="29"/>
  <c r="AG3" i="68"/>
  <c r="E29" i="96" s="1"/>
  <c r="AV3" i="68"/>
  <c r="Y10" i="20"/>
  <c r="Z10" i="23"/>
  <c r="Z26" i="23"/>
  <c r="Y26" i="20"/>
  <c r="Y25" i="20"/>
  <c r="Z25" i="23"/>
  <c r="Y9" i="20"/>
  <c r="H26" i="29"/>
  <c r="I25" i="24"/>
  <c r="I25" i="41" s="1"/>
  <c r="I25" i="56"/>
  <c r="I26" i="24"/>
  <c r="I26" i="41" s="1"/>
  <c r="I26" i="56"/>
  <c r="H25" i="29"/>
  <c r="I24" i="56"/>
  <c r="I24" i="24"/>
  <c r="I24" i="41" s="1"/>
  <c r="H22" i="29"/>
  <c r="H24" i="29"/>
  <c r="I6" i="24"/>
  <c r="I6" i="41" s="1"/>
  <c r="I6" i="56"/>
  <c r="I28" i="23"/>
  <c r="I22" i="24"/>
  <c r="I22" i="41" s="1"/>
  <c r="I22" i="56"/>
  <c r="H6" i="29"/>
  <c r="Z27" i="23"/>
  <c r="Y27" i="20"/>
  <c r="Z20" i="23"/>
  <c r="Y20" i="20"/>
  <c r="Z22" i="23"/>
  <c r="Y22" i="20"/>
  <c r="Y19" i="20"/>
  <c r="Z19" i="23"/>
  <c r="Y24" i="20"/>
  <c r="Z24" i="23"/>
  <c r="Z21" i="23"/>
  <c r="Y21" i="20"/>
  <c r="Y18" i="23"/>
  <c r="X18" i="20"/>
  <c r="Y18" i="94"/>
  <c r="W18" i="23"/>
  <c r="W18" i="20"/>
  <c r="Z14" i="23"/>
  <c r="Y14" i="20"/>
  <c r="Y16" i="23"/>
  <c r="X16" i="20"/>
  <c r="W16" i="20"/>
  <c r="W16" i="23"/>
  <c r="Y12" i="20"/>
  <c r="Z12" i="23"/>
  <c r="Y16" i="94"/>
  <c r="Y15" i="94"/>
  <c r="W15" i="23"/>
  <c r="W15" i="20"/>
  <c r="Y15" i="23"/>
  <c r="X15" i="20"/>
  <c r="Y11" i="20"/>
  <c r="Z11" i="23"/>
  <c r="Z3" i="23"/>
  <c r="Y3" i="20"/>
  <c r="Y6" i="20"/>
  <c r="Z6" i="23"/>
  <c r="Y4" i="20"/>
  <c r="Z4" i="23"/>
  <c r="Z7" i="23"/>
  <c r="Y7" i="20"/>
  <c r="Z5" i="23"/>
  <c r="Y5" i="20"/>
  <c r="E8" i="94" l="1"/>
  <c r="E29" i="47"/>
  <c r="E29" i="101" s="1"/>
  <c r="C3" i="74"/>
  <c r="E29" i="94"/>
  <c r="U29" i="94" s="1"/>
  <c r="V29" i="94" s="1"/>
  <c r="B6" i="97"/>
  <c r="O12" i="57"/>
  <c r="O12" i="30" s="1"/>
  <c r="P12" i="57"/>
  <c r="P12" i="30" s="1"/>
  <c r="Q12" i="57"/>
  <c r="Q12" i="30" s="1"/>
  <c r="N12" i="57"/>
  <c r="N12" i="30" s="1"/>
  <c r="K12" i="57"/>
  <c r="K12" i="30" s="1"/>
  <c r="L12" i="57"/>
  <c r="L12" i="30" s="1"/>
  <c r="R12" i="57"/>
  <c r="R12" i="30" s="1"/>
  <c r="M12" i="57"/>
  <c r="M12" i="30" s="1"/>
  <c r="J12" i="57"/>
  <c r="J12" i="30" s="1"/>
  <c r="S12" i="57"/>
  <c r="S12" i="30" s="1"/>
  <c r="Q5" i="57"/>
  <c r="Q5" i="30" s="1"/>
  <c r="N5" i="57"/>
  <c r="N5" i="30" s="1"/>
  <c r="O5" i="57"/>
  <c r="O5" i="30" s="1"/>
  <c r="L5" i="57"/>
  <c r="L5" i="30" s="1"/>
  <c r="S5" i="57"/>
  <c r="S5" i="30" s="1"/>
  <c r="R5" i="57"/>
  <c r="R5" i="30" s="1"/>
  <c r="J5" i="57"/>
  <c r="J5" i="30" s="1"/>
  <c r="K5" i="57"/>
  <c r="K5" i="30" s="1"/>
  <c r="M5" i="57"/>
  <c r="M5" i="30" s="1"/>
  <c r="P5" i="57"/>
  <c r="P5" i="30" s="1"/>
  <c r="M3" i="57"/>
  <c r="M3" i="30" s="1"/>
  <c r="K3" i="57"/>
  <c r="K3" i="30" s="1"/>
  <c r="S3" i="57"/>
  <c r="S3" i="30" s="1"/>
  <c r="L3" i="57"/>
  <c r="L3" i="30" s="1"/>
  <c r="J3" i="57"/>
  <c r="J3" i="30" s="1"/>
  <c r="Q3" i="57"/>
  <c r="Q3" i="30" s="1"/>
  <c r="P3" i="57"/>
  <c r="P3" i="30" s="1"/>
  <c r="R3" i="57"/>
  <c r="R3" i="30" s="1"/>
  <c r="N3" i="57"/>
  <c r="N3" i="30" s="1"/>
  <c r="O3" i="57"/>
  <c r="O3" i="30" s="1"/>
  <c r="K14" i="57"/>
  <c r="K14" i="30" s="1"/>
  <c r="L14" i="57"/>
  <c r="L14" i="30" s="1"/>
  <c r="M14" i="57"/>
  <c r="M14" i="30" s="1"/>
  <c r="S14" i="57"/>
  <c r="S14" i="30" s="1"/>
  <c r="Q14" i="57"/>
  <c r="Q14" i="30" s="1"/>
  <c r="N14" i="57"/>
  <c r="N14" i="30" s="1"/>
  <c r="R14" i="57"/>
  <c r="R14" i="30" s="1"/>
  <c r="O14" i="57"/>
  <c r="O14" i="30" s="1"/>
  <c r="P14" i="57"/>
  <c r="P14" i="30" s="1"/>
  <c r="J14" i="57"/>
  <c r="J14" i="30" s="1"/>
  <c r="P24" i="57"/>
  <c r="P24" i="30" s="1"/>
  <c r="O24" i="57"/>
  <c r="O24" i="30" s="1"/>
  <c r="Q24" i="57"/>
  <c r="Q24" i="30" s="1"/>
  <c r="M24" i="57"/>
  <c r="M24" i="30" s="1"/>
  <c r="S24" i="57"/>
  <c r="S24" i="30" s="1"/>
  <c r="K24" i="57"/>
  <c r="K24" i="30" s="1"/>
  <c r="L24" i="57"/>
  <c r="L24" i="30" s="1"/>
  <c r="R24" i="57"/>
  <c r="R24" i="30" s="1"/>
  <c r="J24" i="57"/>
  <c r="J24" i="30" s="1"/>
  <c r="N24" i="57"/>
  <c r="N24" i="30" s="1"/>
  <c r="I25" i="57"/>
  <c r="Q25" i="57"/>
  <c r="Q25" i="30" s="1"/>
  <c r="L25" i="57"/>
  <c r="L25" i="30" s="1"/>
  <c r="P25" i="57"/>
  <c r="P25" i="30" s="1"/>
  <c r="K25" i="57"/>
  <c r="K25" i="30" s="1"/>
  <c r="J25" i="57"/>
  <c r="J25" i="30" s="1"/>
  <c r="O25" i="57"/>
  <c r="O25" i="30" s="1"/>
  <c r="M25" i="57"/>
  <c r="M25" i="30" s="1"/>
  <c r="N25" i="57"/>
  <c r="N25" i="30" s="1"/>
  <c r="S25" i="57"/>
  <c r="S25" i="30" s="1"/>
  <c r="R25" i="57"/>
  <c r="R25" i="30" s="1"/>
  <c r="M7" i="57"/>
  <c r="M7" i="30" s="1"/>
  <c r="K7" i="57"/>
  <c r="K7" i="30" s="1"/>
  <c r="Q7" i="57"/>
  <c r="Q7" i="30" s="1"/>
  <c r="S7" i="57"/>
  <c r="S7" i="30" s="1"/>
  <c r="O7" i="57"/>
  <c r="O7" i="30" s="1"/>
  <c r="N7" i="57"/>
  <c r="N7" i="30" s="1"/>
  <c r="L7" i="57"/>
  <c r="L7" i="30" s="1"/>
  <c r="R7" i="57"/>
  <c r="R7" i="30" s="1"/>
  <c r="P7" i="57"/>
  <c r="P7" i="30" s="1"/>
  <c r="J7" i="57"/>
  <c r="J7" i="30" s="1"/>
  <c r="K18" i="24"/>
  <c r="K18" i="41" s="1"/>
  <c r="L18" i="24"/>
  <c r="L18" i="41" s="1"/>
  <c r="M18" i="24"/>
  <c r="M18" i="41" s="1"/>
  <c r="S18" i="24"/>
  <c r="S18" i="41" s="1"/>
  <c r="P18" i="24"/>
  <c r="P18" i="41" s="1"/>
  <c r="O18" i="24"/>
  <c r="O18" i="41" s="1"/>
  <c r="Q18" i="24"/>
  <c r="Q18" i="41" s="1"/>
  <c r="J18" i="24"/>
  <c r="J18" i="41" s="1"/>
  <c r="N18" i="24"/>
  <c r="N18" i="41" s="1"/>
  <c r="R18" i="24"/>
  <c r="R18" i="41" s="1"/>
  <c r="N4" i="57"/>
  <c r="N4" i="30" s="1"/>
  <c r="O4" i="57"/>
  <c r="O4" i="30" s="1"/>
  <c r="P4" i="57"/>
  <c r="P4" i="30" s="1"/>
  <c r="R4" i="57"/>
  <c r="R4" i="30" s="1"/>
  <c r="K4" i="57"/>
  <c r="K4" i="30" s="1"/>
  <c r="Q4" i="57"/>
  <c r="Q4" i="30" s="1"/>
  <c r="L4" i="57"/>
  <c r="L4" i="30" s="1"/>
  <c r="S4" i="57"/>
  <c r="S4" i="30" s="1"/>
  <c r="J4" i="57"/>
  <c r="J4" i="30" s="1"/>
  <c r="M4" i="57"/>
  <c r="M4" i="30" s="1"/>
  <c r="O16" i="24"/>
  <c r="O16" i="41" s="1"/>
  <c r="P16" i="24"/>
  <c r="P16" i="41" s="1"/>
  <c r="Q16" i="24"/>
  <c r="Q16" i="41" s="1"/>
  <c r="K16" i="24"/>
  <c r="K16" i="41" s="1"/>
  <c r="N16" i="24"/>
  <c r="N16" i="41" s="1"/>
  <c r="S16" i="24"/>
  <c r="S16" i="41" s="1"/>
  <c r="M16" i="24"/>
  <c r="M16" i="41" s="1"/>
  <c r="L16" i="24"/>
  <c r="L16" i="41" s="1"/>
  <c r="R16" i="24"/>
  <c r="R16" i="41" s="1"/>
  <c r="J16" i="24"/>
  <c r="J16" i="41" s="1"/>
  <c r="M19" i="57"/>
  <c r="M19" i="30" s="1"/>
  <c r="P19" i="57"/>
  <c r="P19" i="30" s="1"/>
  <c r="R19" i="57"/>
  <c r="R19" i="30" s="1"/>
  <c r="S19" i="57"/>
  <c r="S19" i="30" s="1"/>
  <c r="J19" i="57"/>
  <c r="J19" i="30" s="1"/>
  <c r="Q19" i="57"/>
  <c r="Q19" i="30" s="1"/>
  <c r="O19" i="57"/>
  <c r="O19" i="30" s="1"/>
  <c r="L19" i="57"/>
  <c r="L19" i="30" s="1"/>
  <c r="K19" i="57"/>
  <c r="K19" i="30" s="1"/>
  <c r="N19" i="57"/>
  <c r="N19" i="30" s="1"/>
  <c r="S15" i="56"/>
  <c r="K15" i="56"/>
  <c r="L15" i="56"/>
  <c r="R15" i="56"/>
  <c r="P15" i="56"/>
  <c r="J15" i="56"/>
  <c r="N15" i="56"/>
  <c r="M15" i="56"/>
  <c r="Q15" i="56"/>
  <c r="O15" i="56"/>
  <c r="K22" i="57"/>
  <c r="K22" i="30" s="1"/>
  <c r="L22" i="57"/>
  <c r="L22" i="30" s="1"/>
  <c r="M22" i="57"/>
  <c r="M22" i="30" s="1"/>
  <c r="S22" i="57"/>
  <c r="S22" i="30" s="1"/>
  <c r="R22" i="57"/>
  <c r="R22" i="30" s="1"/>
  <c r="O22" i="57"/>
  <c r="O22" i="30" s="1"/>
  <c r="N22" i="57"/>
  <c r="N22" i="30" s="1"/>
  <c r="P22" i="57"/>
  <c r="P22" i="30" s="1"/>
  <c r="Q22" i="57"/>
  <c r="Q22" i="30" s="1"/>
  <c r="J22" i="57"/>
  <c r="J22" i="30" s="1"/>
  <c r="I26" i="57"/>
  <c r="S26" i="57"/>
  <c r="S26" i="30" s="1"/>
  <c r="L26" i="57"/>
  <c r="L26" i="30" s="1"/>
  <c r="K26" i="57"/>
  <c r="K26" i="30" s="1"/>
  <c r="M26" i="57"/>
  <c r="M26" i="30" s="1"/>
  <c r="P26" i="57"/>
  <c r="P26" i="30" s="1"/>
  <c r="O26" i="57"/>
  <c r="O26" i="30" s="1"/>
  <c r="N26" i="57"/>
  <c r="N26" i="30" s="1"/>
  <c r="R26" i="57"/>
  <c r="R26" i="30" s="1"/>
  <c r="Q26" i="57"/>
  <c r="Q26" i="30" s="1"/>
  <c r="J26" i="57"/>
  <c r="J26" i="30" s="1"/>
  <c r="S10" i="57"/>
  <c r="S10" i="30" s="1"/>
  <c r="L10" i="57"/>
  <c r="L10" i="30" s="1"/>
  <c r="K10" i="57"/>
  <c r="K10" i="30" s="1"/>
  <c r="M10" i="57"/>
  <c r="M10" i="30" s="1"/>
  <c r="Q10" i="57"/>
  <c r="Q10" i="30" s="1"/>
  <c r="J10" i="57"/>
  <c r="J10" i="30" s="1"/>
  <c r="O10" i="57"/>
  <c r="O10" i="30" s="1"/>
  <c r="P10" i="57"/>
  <c r="P10" i="30" s="1"/>
  <c r="N10" i="57"/>
  <c r="N10" i="30" s="1"/>
  <c r="R10" i="57"/>
  <c r="R10" i="30" s="1"/>
  <c r="O27" i="57"/>
  <c r="O27" i="30" s="1"/>
  <c r="P27" i="57"/>
  <c r="P27" i="30" s="1"/>
  <c r="Q27" i="57"/>
  <c r="Q27" i="30" s="1"/>
  <c r="R27" i="57"/>
  <c r="R27" i="30" s="1"/>
  <c r="M27" i="57"/>
  <c r="M27" i="30" s="1"/>
  <c r="J27" i="57"/>
  <c r="J27" i="30" s="1"/>
  <c r="N27" i="57"/>
  <c r="N27" i="30" s="1"/>
  <c r="S27" i="57"/>
  <c r="S27" i="30" s="1"/>
  <c r="L27" i="57"/>
  <c r="L27" i="30" s="1"/>
  <c r="K27" i="57"/>
  <c r="K27" i="30" s="1"/>
  <c r="J6" i="57"/>
  <c r="J6" i="30" s="1"/>
  <c r="R6" i="57"/>
  <c r="R6" i="30" s="1"/>
  <c r="M6" i="57"/>
  <c r="M6" i="30" s="1"/>
  <c r="K6" i="57"/>
  <c r="K6" i="30" s="1"/>
  <c r="L6" i="57"/>
  <c r="L6" i="30" s="1"/>
  <c r="S6" i="57"/>
  <c r="S6" i="30" s="1"/>
  <c r="P6" i="57"/>
  <c r="P6" i="30" s="1"/>
  <c r="O6" i="57"/>
  <c r="O6" i="30" s="1"/>
  <c r="Q6" i="57"/>
  <c r="Q6" i="30" s="1"/>
  <c r="N6" i="57"/>
  <c r="N6" i="30" s="1"/>
  <c r="M15" i="24"/>
  <c r="M15" i="41" s="1"/>
  <c r="R15" i="24"/>
  <c r="R15" i="41" s="1"/>
  <c r="P15" i="24"/>
  <c r="P15" i="41" s="1"/>
  <c r="S15" i="24"/>
  <c r="S15" i="41" s="1"/>
  <c r="K15" i="24"/>
  <c r="K15" i="41" s="1"/>
  <c r="Q15" i="24"/>
  <c r="Q15" i="41" s="1"/>
  <c r="O15" i="24"/>
  <c r="O15" i="41" s="1"/>
  <c r="L15" i="24"/>
  <c r="L15" i="41" s="1"/>
  <c r="J15" i="24"/>
  <c r="J15" i="41" s="1"/>
  <c r="N15" i="24"/>
  <c r="N15" i="41" s="1"/>
  <c r="J16" i="56"/>
  <c r="O16" i="56"/>
  <c r="Q16" i="56"/>
  <c r="P16" i="56"/>
  <c r="R16" i="56"/>
  <c r="K16" i="56"/>
  <c r="N16" i="56"/>
  <c r="M16" i="56"/>
  <c r="S16" i="56"/>
  <c r="L16" i="56"/>
  <c r="Q9" i="57"/>
  <c r="Q9" i="30" s="1"/>
  <c r="N9" i="57"/>
  <c r="N9" i="30" s="1"/>
  <c r="O9" i="57"/>
  <c r="O9" i="30" s="1"/>
  <c r="R9" i="57"/>
  <c r="R9" i="30" s="1"/>
  <c r="P9" i="57"/>
  <c r="P9" i="30" s="1"/>
  <c r="J9" i="57"/>
  <c r="J9" i="30" s="1"/>
  <c r="M9" i="57"/>
  <c r="M9" i="30" s="1"/>
  <c r="S9" i="57"/>
  <c r="S9" i="30" s="1"/>
  <c r="L9" i="57"/>
  <c r="L9" i="30" s="1"/>
  <c r="K9" i="57"/>
  <c r="K9" i="30" s="1"/>
  <c r="M11" i="57"/>
  <c r="M11" i="30" s="1"/>
  <c r="R11" i="57"/>
  <c r="R11" i="30" s="1"/>
  <c r="P11" i="57"/>
  <c r="P11" i="30" s="1"/>
  <c r="S11" i="57"/>
  <c r="S11" i="30" s="1"/>
  <c r="K11" i="57"/>
  <c r="K11" i="30" s="1"/>
  <c r="O11" i="57"/>
  <c r="O11" i="30" s="1"/>
  <c r="N11" i="57"/>
  <c r="N11" i="30" s="1"/>
  <c r="J11" i="57"/>
  <c r="J11" i="30" s="1"/>
  <c r="Q11" i="57"/>
  <c r="Q11" i="30" s="1"/>
  <c r="L11" i="57"/>
  <c r="L11" i="30" s="1"/>
  <c r="S18" i="56"/>
  <c r="M18" i="56"/>
  <c r="K18" i="56"/>
  <c r="L18" i="56"/>
  <c r="N18" i="56"/>
  <c r="R18" i="56"/>
  <c r="J18" i="56"/>
  <c r="Q18" i="56"/>
  <c r="O18" i="56"/>
  <c r="P18" i="56"/>
  <c r="Q21" i="57"/>
  <c r="Q21" i="30" s="1"/>
  <c r="N21" i="57"/>
  <c r="N21" i="30" s="1"/>
  <c r="L21" i="57"/>
  <c r="L21" i="30" s="1"/>
  <c r="O21" i="57"/>
  <c r="O21" i="30" s="1"/>
  <c r="P21" i="57"/>
  <c r="P21" i="30" s="1"/>
  <c r="M21" i="57"/>
  <c r="M21" i="30" s="1"/>
  <c r="R21" i="57"/>
  <c r="R21" i="30" s="1"/>
  <c r="K21" i="57"/>
  <c r="K21" i="30" s="1"/>
  <c r="J21" i="57"/>
  <c r="J21" i="30" s="1"/>
  <c r="S21" i="57"/>
  <c r="S21" i="30" s="1"/>
  <c r="O20" i="57"/>
  <c r="O20" i="30" s="1"/>
  <c r="P20" i="57"/>
  <c r="P20" i="30" s="1"/>
  <c r="Q20" i="57"/>
  <c r="Q20" i="30" s="1"/>
  <c r="R20" i="57"/>
  <c r="R20" i="30" s="1"/>
  <c r="S20" i="57"/>
  <c r="S20" i="30" s="1"/>
  <c r="J20" i="57"/>
  <c r="J20" i="30" s="1"/>
  <c r="L20" i="57"/>
  <c r="L20" i="30" s="1"/>
  <c r="K20" i="57"/>
  <c r="K20" i="30" s="1"/>
  <c r="N20" i="57"/>
  <c r="N20" i="30" s="1"/>
  <c r="M20" i="57"/>
  <c r="M20" i="30" s="1"/>
  <c r="E23" i="94"/>
  <c r="F8" i="94"/>
  <c r="U8" i="94" s="1"/>
  <c r="E7" i="94"/>
  <c r="F23" i="94"/>
  <c r="E12" i="94"/>
  <c r="E20" i="94"/>
  <c r="E21" i="94"/>
  <c r="E18" i="94"/>
  <c r="E9" i="94"/>
  <c r="E19" i="94"/>
  <c r="E27" i="94"/>
  <c r="E14" i="94"/>
  <c r="E26" i="94"/>
  <c r="E5" i="94"/>
  <c r="E4" i="94"/>
  <c r="E6" i="94"/>
  <c r="E13" i="94"/>
  <c r="E22" i="94"/>
  <c r="F14" i="94"/>
  <c r="F24" i="94"/>
  <c r="F18" i="94"/>
  <c r="F10" i="94"/>
  <c r="F17" i="94"/>
  <c r="F11" i="94"/>
  <c r="F3" i="94"/>
  <c r="F20" i="94"/>
  <c r="F6" i="94"/>
  <c r="F25" i="94"/>
  <c r="F21" i="94"/>
  <c r="F19" i="94"/>
  <c r="F22" i="94"/>
  <c r="F12" i="94"/>
  <c r="F15" i="94"/>
  <c r="F16" i="94"/>
  <c r="F4" i="94"/>
  <c r="F7" i="94"/>
  <c r="F9" i="94"/>
  <c r="F27" i="94"/>
  <c r="F13" i="94"/>
  <c r="F5" i="94"/>
  <c r="F26" i="94"/>
  <c r="E16" i="94"/>
  <c r="E3" i="94"/>
  <c r="E15" i="94"/>
  <c r="E10" i="94"/>
  <c r="E25" i="94"/>
  <c r="E24" i="94"/>
  <c r="E11" i="94"/>
  <c r="E17" i="94"/>
  <c r="I9" i="57"/>
  <c r="I9" i="30" s="1"/>
  <c r="F9" i="57"/>
  <c r="H9" i="57"/>
  <c r="H9" i="30" s="1"/>
  <c r="E9" i="57"/>
  <c r="G9" i="57"/>
  <c r="E26" i="57"/>
  <c r="F26" i="57"/>
  <c r="G26" i="57"/>
  <c r="H26" i="57"/>
  <c r="H26" i="30" s="1"/>
  <c r="H10" i="57"/>
  <c r="H10" i="30" s="1"/>
  <c r="I10" i="57"/>
  <c r="I10" i="30" s="1"/>
  <c r="E10" i="57"/>
  <c r="G10" i="57"/>
  <c r="F10" i="57"/>
  <c r="X28" i="20"/>
  <c r="E25" i="57"/>
  <c r="F25" i="57"/>
  <c r="G25" i="57"/>
  <c r="H25" i="57"/>
  <c r="H25" i="30" s="1"/>
  <c r="I6" i="29"/>
  <c r="I25" i="29"/>
  <c r="I22" i="29"/>
  <c r="I24" i="29"/>
  <c r="I26" i="29"/>
  <c r="I26" i="30" s="1"/>
  <c r="H27" i="57"/>
  <c r="H27" i="30" s="1"/>
  <c r="E27" i="57"/>
  <c r="I27" i="57"/>
  <c r="I27" i="30" s="1"/>
  <c r="G27" i="57"/>
  <c r="F27" i="57"/>
  <c r="G24" i="57"/>
  <c r="H24" i="57"/>
  <c r="H24" i="30" s="1"/>
  <c r="I24" i="57"/>
  <c r="F24" i="57"/>
  <c r="E24" i="57"/>
  <c r="E19" i="57"/>
  <c r="H19" i="57"/>
  <c r="H19" i="30" s="1"/>
  <c r="G19" i="57"/>
  <c r="I19" i="57"/>
  <c r="I19" i="30" s="1"/>
  <c r="F19" i="57"/>
  <c r="E22" i="57"/>
  <c r="I22" i="57"/>
  <c r="H22" i="57"/>
  <c r="H22" i="30" s="1"/>
  <c r="G22" i="57"/>
  <c r="F22" i="57"/>
  <c r="E21" i="57"/>
  <c r="E21" i="30" s="1"/>
  <c r="H21" i="57"/>
  <c r="H21" i="30" s="1"/>
  <c r="I21" i="57"/>
  <c r="I21" i="30" s="1"/>
  <c r="F21" i="57"/>
  <c r="F21" i="30" s="1"/>
  <c r="G21" i="57"/>
  <c r="G21" i="30" s="1"/>
  <c r="E20" i="57"/>
  <c r="E20" i="30" s="1"/>
  <c r="I20" i="57"/>
  <c r="I20" i="30" s="1"/>
  <c r="G20" i="57"/>
  <c r="G20" i="30" s="1"/>
  <c r="F20" i="57"/>
  <c r="F20" i="30" s="1"/>
  <c r="H20" i="57"/>
  <c r="H20" i="30" s="1"/>
  <c r="G18" i="56"/>
  <c r="I18" i="56"/>
  <c r="E18" i="56"/>
  <c r="F18" i="56"/>
  <c r="H18" i="56"/>
  <c r="E14" i="57"/>
  <c r="I14" i="57"/>
  <c r="I14" i="30" s="1"/>
  <c r="G14" i="57"/>
  <c r="H14" i="57"/>
  <c r="H14" i="30" s="1"/>
  <c r="F14" i="57"/>
  <c r="I18" i="24"/>
  <c r="I18" i="41" s="1"/>
  <c r="F18" i="24"/>
  <c r="G18" i="24"/>
  <c r="E18" i="24"/>
  <c r="H18" i="24"/>
  <c r="H18" i="41" s="1"/>
  <c r="Z18" i="23"/>
  <c r="Y18" i="20"/>
  <c r="G16" i="56"/>
  <c r="E16" i="56"/>
  <c r="I16" i="56"/>
  <c r="H16" i="56"/>
  <c r="F16" i="56"/>
  <c r="Z16" i="23"/>
  <c r="Y16" i="20"/>
  <c r="W28" i="20"/>
  <c r="H12" i="57"/>
  <c r="H12" i="30" s="1"/>
  <c r="I12" i="57"/>
  <c r="I12" i="30" s="1"/>
  <c r="F12" i="57"/>
  <c r="G12" i="57"/>
  <c r="E12" i="57"/>
  <c r="I16" i="24"/>
  <c r="I16" i="41" s="1"/>
  <c r="G16" i="24"/>
  <c r="E16" i="24"/>
  <c r="H16" i="24"/>
  <c r="H16" i="41" s="1"/>
  <c r="F16" i="24"/>
  <c r="F11" i="57"/>
  <c r="E11" i="57"/>
  <c r="H11" i="57"/>
  <c r="H11" i="30" s="1"/>
  <c r="I11" i="57"/>
  <c r="I11" i="30" s="1"/>
  <c r="G11" i="57"/>
  <c r="F15" i="56"/>
  <c r="I15" i="56"/>
  <c r="G15" i="56"/>
  <c r="H15" i="56"/>
  <c r="E15" i="56"/>
  <c r="E15" i="24"/>
  <c r="H15" i="24"/>
  <c r="H15" i="41" s="1"/>
  <c r="F15" i="24"/>
  <c r="G15" i="24"/>
  <c r="I15" i="24"/>
  <c r="I15" i="41" s="1"/>
  <c r="Z15" i="23"/>
  <c r="Y15" i="20"/>
  <c r="I7" i="57"/>
  <c r="I7" i="30" s="1"/>
  <c r="F7" i="57"/>
  <c r="E7" i="57"/>
  <c r="G7" i="57"/>
  <c r="H7" i="57"/>
  <c r="H7" i="30" s="1"/>
  <c r="E4" i="57"/>
  <c r="I4" i="57"/>
  <c r="I4" i="30" s="1"/>
  <c r="H4" i="57"/>
  <c r="H4" i="30" s="1"/>
  <c r="G4" i="57"/>
  <c r="F4" i="57"/>
  <c r="E6" i="57"/>
  <c r="I6" i="57"/>
  <c r="G6" i="57"/>
  <c r="H6" i="57"/>
  <c r="H6" i="30" s="1"/>
  <c r="F6" i="57"/>
  <c r="G5" i="57"/>
  <c r="F5" i="57"/>
  <c r="E5" i="57"/>
  <c r="I5" i="57"/>
  <c r="I5" i="30" s="1"/>
  <c r="H5" i="57"/>
  <c r="H5" i="30" s="1"/>
  <c r="G3" i="57"/>
  <c r="F3" i="57"/>
  <c r="E3" i="57"/>
  <c r="I3" i="57"/>
  <c r="I3" i="30" s="1"/>
  <c r="H3" i="57"/>
  <c r="H3" i="30" s="1"/>
  <c r="I29" i="57"/>
  <c r="I29" i="20"/>
  <c r="I30" i="20" s="1"/>
  <c r="I29" i="24"/>
  <c r="I29" i="56"/>
  <c r="I29" i="23"/>
  <c r="H29" i="56"/>
  <c r="H29" i="23"/>
  <c r="H29" i="57"/>
  <c r="H29" i="20"/>
  <c r="H30" i="20" s="1"/>
  <c r="H29" i="24"/>
  <c r="F29" i="20"/>
  <c r="F30" i="20" s="1"/>
  <c r="F29" i="24"/>
  <c r="F29" i="56"/>
  <c r="F29" i="23"/>
  <c r="F29" i="57"/>
  <c r="G29" i="24"/>
  <c r="G29" i="56"/>
  <c r="G29" i="23"/>
  <c r="G29" i="57"/>
  <c r="G29" i="20"/>
  <c r="G30" i="20" s="1"/>
  <c r="S30" i="20"/>
  <c r="I24" i="30" l="1"/>
  <c r="I22" i="30"/>
  <c r="I25" i="30"/>
  <c r="I6" i="30"/>
  <c r="C77" i="91"/>
  <c r="C76" i="91"/>
  <c r="C83" i="91"/>
  <c r="C75" i="91"/>
  <c r="C82" i="91"/>
  <c r="C74" i="91"/>
  <c r="C78" i="91"/>
  <c r="C81" i="91"/>
  <c r="C73" i="91"/>
  <c r="C80" i="91"/>
  <c r="C72" i="91"/>
  <c r="C79" i="91"/>
  <c r="C71" i="91"/>
  <c r="C86" i="98" s="1"/>
  <c r="E30" i="101"/>
  <c r="U29" i="101"/>
  <c r="U30" i="101" s="1"/>
  <c r="T29" i="101"/>
  <c r="T30" i="101" s="1"/>
  <c r="Y29" i="94"/>
  <c r="X29" i="94"/>
  <c r="W29" i="94"/>
  <c r="U29" i="47"/>
  <c r="T29" i="47"/>
  <c r="X29" i="47" s="1"/>
  <c r="X30" i="47" s="1"/>
  <c r="E29" i="99"/>
  <c r="S18" i="29"/>
  <c r="S15" i="29"/>
  <c r="S28" i="56"/>
  <c r="S30" i="56" s="1"/>
  <c r="R18" i="29"/>
  <c r="P16" i="29"/>
  <c r="P16" i="30" s="1"/>
  <c r="Q28" i="24"/>
  <c r="J15" i="29"/>
  <c r="J28" i="56"/>
  <c r="J30" i="56" s="1"/>
  <c r="N18" i="29"/>
  <c r="Q16" i="29"/>
  <c r="K28" i="24"/>
  <c r="P15" i="29"/>
  <c r="P28" i="56"/>
  <c r="P30" i="56" s="1"/>
  <c r="O18" i="29"/>
  <c r="N16" i="29"/>
  <c r="M15" i="57"/>
  <c r="P15" i="57"/>
  <c r="J15" i="57"/>
  <c r="K15" i="57"/>
  <c r="S15" i="57"/>
  <c r="R15" i="57"/>
  <c r="L15" i="57"/>
  <c r="Q15" i="57"/>
  <c r="O15" i="57"/>
  <c r="N15" i="57"/>
  <c r="L18" i="29"/>
  <c r="L16" i="29"/>
  <c r="O16" i="29"/>
  <c r="S28" i="24"/>
  <c r="S30" i="24" s="1"/>
  <c r="R15" i="29"/>
  <c r="R28" i="56"/>
  <c r="R30" i="56" s="1"/>
  <c r="K18" i="29"/>
  <c r="S16" i="29"/>
  <c r="J16" i="29"/>
  <c r="J16" i="30" s="1"/>
  <c r="P28" i="24"/>
  <c r="L15" i="29"/>
  <c r="L28" i="56"/>
  <c r="L30" i="56" s="1"/>
  <c r="J28" i="24"/>
  <c r="P18" i="29"/>
  <c r="M18" i="29"/>
  <c r="M16" i="29"/>
  <c r="N28" i="24"/>
  <c r="R28" i="24"/>
  <c r="O15" i="29"/>
  <c r="O15" i="30" s="1"/>
  <c r="O28" i="56"/>
  <c r="O30" i="56" s="1"/>
  <c r="K15" i="29"/>
  <c r="K15" i="30" s="1"/>
  <c r="K28" i="56"/>
  <c r="K30" i="56" s="1"/>
  <c r="S18" i="57"/>
  <c r="K18" i="57"/>
  <c r="L18" i="57"/>
  <c r="M18" i="57"/>
  <c r="P18" i="57"/>
  <c r="J18" i="57"/>
  <c r="O18" i="57"/>
  <c r="Q18" i="57"/>
  <c r="N18" i="57"/>
  <c r="R18" i="57"/>
  <c r="Q15" i="29"/>
  <c r="Q15" i="30" s="1"/>
  <c r="Q28" i="56"/>
  <c r="Q30" i="56" s="1"/>
  <c r="P16" i="57"/>
  <c r="O16" i="57"/>
  <c r="Q16" i="57"/>
  <c r="K16" i="57"/>
  <c r="J16" i="57"/>
  <c r="N16" i="57"/>
  <c r="S16" i="57"/>
  <c r="M16" i="57"/>
  <c r="L16" i="57"/>
  <c r="R16" i="57"/>
  <c r="Q18" i="29"/>
  <c r="Q18" i="30" s="1"/>
  <c r="K16" i="29"/>
  <c r="K16" i="30" s="1"/>
  <c r="L28" i="24"/>
  <c r="M15" i="29"/>
  <c r="M15" i="30" s="1"/>
  <c r="M28" i="56"/>
  <c r="M30" i="56" s="1"/>
  <c r="M28" i="24"/>
  <c r="J18" i="29"/>
  <c r="R16" i="29"/>
  <c r="R16" i="30" s="1"/>
  <c r="O28" i="24"/>
  <c r="N15" i="29"/>
  <c r="N15" i="30" s="1"/>
  <c r="N28" i="56"/>
  <c r="N30" i="56" s="1"/>
  <c r="U23" i="94"/>
  <c r="E29" i="57"/>
  <c r="T29" i="57" s="1"/>
  <c r="E29" i="23"/>
  <c r="T29" i="23" s="1"/>
  <c r="E29" i="56"/>
  <c r="T29" i="56" s="1"/>
  <c r="E29" i="24"/>
  <c r="T29" i="24" s="1"/>
  <c r="E29" i="20"/>
  <c r="T29" i="20" s="1"/>
  <c r="V29" i="20" s="1"/>
  <c r="V30" i="20" s="1"/>
  <c r="U5" i="94"/>
  <c r="U10" i="94"/>
  <c r="U16" i="94"/>
  <c r="U6" i="94"/>
  <c r="U22" i="94"/>
  <c r="U21" i="94"/>
  <c r="U26" i="94"/>
  <c r="U9" i="94"/>
  <c r="U4" i="94"/>
  <c r="U11" i="94"/>
  <c r="U20" i="94"/>
  <c r="U24" i="94"/>
  <c r="U17" i="94"/>
  <c r="U13" i="94"/>
  <c r="U15" i="94"/>
  <c r="U27" i="94"/>
  <c r="U19" i="94"/>
  <c r="U14" i="94"/>
  <c r="U12" i="94"/>
  <c r="U7" i="94"/>
  <c r="U25" i="94"/>
  <c r="U3" i="94"/>
  <c r="U18" i="94"/>
  <c r="Y28" i="20"/>
  <c r="T10" i="57"/>
  <c r="U10" i="57"/>
  <c r="U9" i="57"/>
  <c r="T9" i="57"/>
  <c r="U27" i="57"/>
  <c r="T27" i="57"/>
  <c r="T21" i="57"/>
  <c r="U21" i="57"/>
  <c r="T19" i="57"/>
  <c r="U19" i="57"/>
  <c r="U20" i="57"/>
  <c r="T20" i="57"/>
  <c r="F18" i="29"/>
  <c r="E18" i="29"/>
  <c r="T18" i="56"/>
  <c r="U18" i="56"/>
  <c r="I18" i="29"/>
  <c r="H18" i="29"/>
  <c r="G18" i="29"/>
  <c r="G18" i="57"/>
  <c r="I18" i="57"/>
  <c r="H18" i="57"/>
  <c r="E18" i="57"/>
  <c r="F18" i="57"/>
  <c r="U14" i="57"/>
  <c r="T14" i="57"/>
  <c r="T18" i="24"/>
  <c r="U18" i="24"/>
  <c r="H16" i="29"/>
  <c r="H16" i="30" s="1"/>
  <c r="I16" i="29"/>
  <c r="E16" i="29"/>
  <c r="T16" i="56"/>
  <c r="U16" i="56"/>
  <c r="F16" i="29"/>
  <c r="G16" i="29"/>
  <c r="U16" i="24"/>
  <c r="T16" i="24"/>
  <c r="T12" i="57"/>
  <c r="U12" i="57"/>
  <c r="E16" i="57"/>
  <c r="I16" i="57"/>
  <c r="H16" i="57"/>
  <c r="F16" i="57"/>
  <c r="G16" i="57"/>
  <c r="I28" i="24"/>
  <c r="I15" i="29"/>
  <c r="I28" i="56"/>
  <c r="I30" i="56" s="1"/>
  <c r="G28" i="24"/>
  <c r="T11" i="57"/>
  <c r="F28" i="24"/>
  <c r="E15" i="29"/>
  <c r="T15" i="56"/>
  <c r="U15" i="56"/>
  <c r="F15" i="29"/>
  <c r="F28" i="56"/>
  <c r="F30" i="56" s="1"/>
  <c r="U11" i="57"/>
  <c r="H28" i="24"/>
  <c r="H15" i="29"/>
  <c r="H28" i="56"/>
  <c r="H30" i="56" s="1"/>
  <c r="U15" i="24"/>
  <c r="T15" i="24"/>
  <c r="G15" i="57"/>
  <c r="I15" i="57"/>
  <c r="F15" i="57"/>
  <c r="H15" i="57"/>
  <c r="E15" i="57"/>
  <c r="G15" i="29"/>
  <c r="G28" i="56"/>
  <c r="G30" i="56" s="1"/>
  <c r="T7" i="57"/>
  <c r="U7" i="57"/>
  <c r="U5" i="57"/>
  <c r="T5" i="57"/>
  <c r="T3" i="57"/>
  <c r="U3" i="57"/>
  <c r="T4" i="57"/>
  <c r="U4" i="57"/>
  <c r="G30" i="23"/>
  <c r="F30" i="23"/>
  <c r="I30" i="23"/>
  <c r="H30" i="23"/>
  <c r="S15" i="30" l="1"/>
  <c r="H15" i="30"/>
  <c r="R15" i="30"/>
  <c r="L16" i="30"/>
  <c r="H18" i="30"/>
  <c r="O18" i="30"/>
  <c r="I15" i="30"/>
  <c r="I16" i="30"/>
  <c r="J18" i="30"/>
  <c r="L15" i="30"/>
  <c r="O16" i="30"/>
  <c r="P15" i="30"/>
  <c r="R18" i="30"/>
  <c r="Q16" i="30"/>
  <c r="M16" i="30"/>
  <c r="S16" i="30"/>
  <c r="N18" i="30"/>
  <c r="S18" i="30"/>
  <c r="M18" i="30"/>
  <c r="K18" i="30"/>
  <c r="L18" i="30"/>
  <c r="I18" i="30"/>
  <c r="P18" i="30"/>
  <c r="N16" i="30"/>
  <c r="J15" i="30"/>
  <c r="V29" i="23"/>
  <c r="X29" i="23"/>
  <c r="Y29" i="47"/>
  <c r="Z29" i="47"/>
  <c r="W29" i="47"/>
  <c r="V29" i="47"/>
  <c r="E28" i="47"/>
  <c r="B3" i="97" s="1"/>
  <c r="E28" i="99"/>
  <c r="U29" i="99"/>
  <c r="T29" i="99"/>
  <c r="O28" i="57"/>
  <c r="O30" i="57" s="1"/>
  <c r="M28" i="41"/>
  <c r="J28" i="57"/>
  <c r="J30" i="57" s="1"/>
  <c r="N30" i="24"/>
  <c r="K30" i="24"/>
  <c r="K28" i="29"/>
  <c r="K30" i="29" s="1"/>
  <c r="N28" i="41"/>
  <c r="L28" i="29"/>
  <c r="L30" i="29" s="1"/>
  <c r="P30" i="24"/>
  <c r="R28" i="57"/>
  <c r="R30" i="57" s="1"/>
  <c r="S28" i="29"/>
  <c r="S30" i="29" s="1"/>
  <c r="M28" i="29"/>
  <c r="M30" i="29" s="1"/>
  <c r="K28" i="41"/>
  <c r="J28" i="29"/>
  <c r="J30" i="29" s="1"/>
  <c r="Q28" i="41"/>
  <c r="O28" i="41"/>
  <c r="N28" i="29"/>
  <c r="N30" i="29" s="1"/>
  <c r="Q28" i="57"/>
  <c r="Q30" i="57" s="1"/>
  <c r="P28" i="57"/>
  <c r="P30" i="57" s="1"/>
  <c r="P28" i="41"/>
  <c r="P28" i="29"/>
  <c r="P30" i="29" s="1"/>
  <c r="L30" i="24"/>
  <c r="O28" i="29"/>
  <c r="O30" i="29" s="1"/>
  <c r="R30" i="24"/>
  <c r="J30" i="24"/>
  <c r="R28" i="29"/>
  <c r="R30" i="29" s="1"/>
  <c r="M28" i="57"/>
  <c r="M30" i="57" s="1"/>
  <c r="M30" i="24"/>
  <c r="Q28" i="29"/>
  <c r="Q30" i="29" s="1"/>
  <c r="K28" i="57"/>
  <c r="K30" i="57" s="1"/>
  <c r="Q30" i="24"/>
  <c r="S28" i="57"/>
  <c r="S30" i="57" s="1"/>
  <c r="O30" i="24"/>
  <c r="L28" i="57"/>
  <c r="L30" i="57" s="1"/>
  <c r="L28" i="41"/>
  <c r="R28" i="41"/>
  <c r="J28" i="41"/>
  <c r="N28" i="57"/>
  <c r="N30" i="57" s="1"/>
  <c r="S28" i="41"/>
  <c r="G30" i="24"/>
  <c r="H30" i="24"/>
  <c r="I30" i="24"/>
  <c r="F30" i="24"/>
  <c r="U29" i="56"/>
  <c r="U29" i="24"/>
  <c r="U29" i="23"/>
  <c r="E30" i="20"/>
  <c r="U29" i="20"/>
  <c r="U30" i="20" s="1"/>
  <c r="U29" i="57"/>
  <c r="F28" i="57"/>
  <c r="G28" i="57"/>
  <c r="T18" i="29"/>
  <c r="U18" i="29"/>
  <c r="T18" i="57"/>
  <c r="U18" i="57"/>
  <c r="H28" i="57"/>
  <c r="U16" i="29"/>
  <c r="T16" i="29"/>
  <c r="T16" i="57"/>
  <c r="U16" i="57"/>
  <c r="I28" i="57"/>
  <c r="U15" i="57"/>
  <c r="T15" i="57"/>
  <c r="H28" i="41"/>
  <c r="T15" i="29"/>
  <c r="U15" i="29"/>
  <c r="I28" i="41"/>
  <c r="G28" i="29"/>
  <c r="F28" i="29"/>
  <c r="I28" i="29"/>
  <c r="I30" i="29" s="1"/>
  <c r="H28" i="29"/>
  <c r="H30" i="29" s="1"/>
  <c r="Z29" i="23"/>
  <c r="Y29" i="23"/>
  <c r="W29" i="23"/>
  <c r="Y29" i="20"/>
  <c r="Y30" i="20" s="1"/>
  <c r="W29" i="20"/>
  <c r="W30" i="20" s="1"/>
  <c r="X29" i="20"/>
  <c r="X30" i="20" s="1"/>
  <c r="Z28" i="47" l="1"/>
  <c r="Z30" i="47" s="1"/>
  <c r="Y28" i="47"/>
  <c r="Y30" i="47" s="1"/>
  <c r="V28" i="47"/>
  <c r="V30" i="47" s="1"/>
  <c r="W28" i="47"/>
  <c r="W30" i="47" s="1"/>
  <c r="E30" i="47"/>
  <c r="U28" i="47"/>
  <c r="U30" i="47" s="1"/>
  <c r="T28" i="47"/>
  <c r="T30" i="47" s="1"/>
  <c r="E28" i="96"/>
  <c r="T28" i="96" s="1"/>
  <c r="E30" i="99"/>
  <c r="U28" i="99"/>
  <c r="U30" i="99" s="1"/>
  <c r="T28" i="99"/>
  <c r="T30" i="99" s="1"/>
  <c r="O28" i="30"/>
  <c r="O30" i="30" s="1"/>
  <c r="P28" i="30"/>
  <c r="P30" i="30" s="1"/>
  <c r="J30" i="41"/>
  <c r="H13" i="74" s="1"/>
  <c r="Q28" i="30"/>
  <c r="Q30" i="30" s="1"/>
  <c r="P30" i="41"/>
  <c r="N13" i="74" s="1"/>
  <c r="R30" i="41"/>
  <c r="P13" i="74" s="1"/>
  <c r="Q30" i="41"/>
  <c r="O13" i="74" s="1"/>
  <c r="N30" i="41"/>
  <c r="L13" i="74" s="1"/>
  <c r="K28" i="30"/>
  <c r="K30" i="30" s="1"/>
  <c r="K30" i="41"/>
  <c r="I13" i="74" s="1"/>
  <c r="N28" i="30"/>
  <c r="N30" i="30" s="1"/>
  <c r="J28" i="30"/>
  <c r="J30" i="30" s="1"/>
  <c r="L28" i="30"/>
  <c r="L30" i="30" s="1"/>
  <c r="L30" i="41"/>
  <c r="J13" i="74" s="1"/>
  <c r="O30" i="41"/>
  <c r="M13" i="74" s="1"/>
  <c r="M28" i="30"/>
  <c r="M30" i="30" s="1"/>
  <c r="R28" i="30"/>
  <c r="R30" i="30" s="1"/>
  <c r="M30" i="41"/>
  <c r="K13" i="74" s="1"/>
  <c r="S30" i="41"/>
  <c r="Q13" i="74" s="1"/>
  <c r="S28" i="30"/>
  <c r="S30" i="30" s="1"/>
  <c r="F30" i="57"/>
  <c r="I30" i="57"/>
  <c r="H30" i="57"/>
  <c r="G30" i="57"/>
  <c r="E28" i="23"/>
  <c r="E30" i="23" s="1"/>
  <c r="V28" i="94"/>
  <c r="V30" i="94" s="1"/>
  <c r="E28" i="94"/>
  <c r="F28" i="94"/>
  <c r="F30" i="94" s="1"/>
  <c r="H28" i="30"/>
  <c r="I28" i="30"/>
  <c r="T22" i="23"/>
  <c r="T6" i="23"/>
  <c r="I30" i="41"/>
  <c r="H30" i="41"/>
  <c r="N12" i="74" l="1"/>
  <c r="N98" i="91" s="1"/>
  <c r="O11" i="98"/>
  <c r="O12" i="98"/>
  <c r="O10" i="98"/>
  <c r="O9" i="98"/>
  <c r="O8" i="98"/>
  <c r="O7" i="98"/>
  <c r="O4" i="98"/>
  <c r="O6" i="98"/>
  <c r="O3" i="98"/>
  <c r="O14" i="98"/>
  <c r="O5" i="98"/>
  <c r="O13" i="98"/>
  <c r="K12" i="74"/>
  <c r="K93" i="91" s="1"/>
  <c r="L8" i="98"/>
  <c r="L7" i="98"/>
  <c r="L9" i="98"/>
  <c r="L6" i="98"/>
  <c r="L3" i="98"/>
  <c r="L14" i="98"/>
  <c r="L5" i="98"/>
  <c r="L13" i="98"/>
  <c r="L4" i="98"/>
  <c r="L12" i="98"/>
  <c r="L11" i="98"/>
  <c r="L10" i="98"/>
  <c r="I12" i="74"/>
  <c r="I89" i="91" s="1"/>
  <c r="J6" i="98"/>
  <c r="J3" i="98"/>
  <c r="J14" i="98"/>
  <c r="J5" i="98"/>
  <c r="J13" i="98"/>
  <c r="J4" i="98"/>
  <c r="J12" i="98"/>
  <c r="J7" i="98"/>
  <c r="J11" i="98"/>
  <c r="J10" i="98"/>
  <c r="J9" i="98"/>
  <c r="J8" i="98"/>
  <c r="J12" i="74"/>
  <c r="J100" i="91" s="1"/>
  <c r="K7" i="98"/>
  <c r="K6" i="98"/>
  <c r="K3" i="98"/>
  <c r="K14" i="98"/>
  <c r="K5" i="98"/>
  <c r="K13" i="98"/>
  <c r="K11" i="98"/>
  <c r="K4" i="98"/>
  <c r="K12" i="98"/>
  <c r="K10" i="98"/>
  <c r="K9" i="98"/>
  <c r="K8" i="98"/>
  <c r="L12" i="74"/>
  <c r="L94" i="91" s="1"/>
  <c r="M9" i="98"/>
  <c r="M8" i="98"/>
  <c r="M7" i="98"/>
  <c r="M6" i="98"/>
  <c r="M3" i="98"/>
  <c r="M13" i="98"/>
  <c r="M14" i="98"/>
  <c r="M5" i="98"/>
  <c r="M4" i="98"/>
  <c r="M12" i="98"/>
  <c r="M10" i="98"/>
  <c r="M11" i="98"/>
  <c r="P12" i="74"/>
  <c r="P100" i="91" s="1"/>
  <c r="Q14" i="98"/>
  <c r="Q5" i="98"/>
  <c r="Q13" i="98"/>
  <c r="Q4" i="98"/>
  <c r="Q12" i="98"/>
  <c r="Q11" i="98"/>
  <c r="Q3" i="98"/>
  <c r="Q10" i="98"/>
  <c r="Q9" i="98"/>
  <c r="Q8" i="98"/>
  <c r="Q6" i="98"/>
  <c r="Q7" i="98"/>
  <c r="M12" i="74"/>
  <c r="M90" i="91" s="1"/>
  <c r="N10" i="98"/>
  <c r="N9" i="98"/>
  <c r="N8" i="98"/>
  <c r="N3" i="98"/>
  <c r="N7" i="98"/>
  <c r="N6" i="98"/>
  <c r="N14" i="98"/>
  <c r="N5" i="98"/>
  <c r="N13" i="98"/>
  <c r="N4" i="98"/>
  <c r="N12" i="98"/>
  <c r="N11" i="98"/>
  <c r="Q12" i="74"/>
  <c r="Q98" i="91" s="1"/>
  <c r="R6" i="98"/>
  <c r="R5" i="98"/>
  <c r="R13" i="98"/>
  <c r="R10" i="98"/>
  <c r="R4" i="98"/>
  <c r="R12" i="98"/>
  <c r="R3" i="98"/>
  <c r="R11" i="98"/>
  <c r="R7" i="98"/>
  <c r="R14" i="98"/>
  <c r="R9" i="98"/>
  <c r="R8" i="98"/>
  <c r="H12" i="74"/>
  <c r="H100" i="91" s="1"/>
  <c r="I14" i="98"/>
  <c r="I5" i="98"/>
  <c r="I13" i="98"/>
  <c r="I6" i="98"/>
  <c r="I4" i="98"/>
  <c r="I12" i="98"/>
  <c r="I11" i="98"/>
  <c r="I10" i="98"/>
  <c r="I9" i="98"/>
  <c r="I8" i="98"/>
  <c r="I3" i="98"/>
  <c r="I7" i="98"/>
  <c r="O12" i="74"/>
  <c r="O92" i="91" s="1"/>
  <c r="P4" i="98"/>
  <c r="P12" i="98"/>
  <c r="P11" i="98"/>
  <c r="P5" i="98"/>
  <c r="P13" i="98"/>
  <c r="P10" i="98"/>
  <c r="P9" i="98"/>
  <c r="P14" i="98"/>
  <c r="P8" i="98"/>
  <c r="P7" i="98"/>
  <c r="P3" i="98"/>
  <c r="P6" i="98"/>
  <c r="U28" i="96"/>
  <c r="H32" i="47"/>
  <c r="N32" i="47"/>
  <c r="F32" i="47"/>
  <c r="O32" i="47"/>
  <c r="L32" i="47"/>
  <c r="G32" i="47"/>
  <c r="P32" i="47"/>
  <c r="I32" i="47"/>
  <c r="Q32" i="47"/>
  <c r="E32" i="47"/>
  <c r="J32" i="47"/>
  <c r="R32" i="47"/>
  <c r="K32" i="47"/>
  <c r="S32" i="47"/>
  <c r="M32" i="47"/>
  <c r="G13" i="74"/>
  <c r="F13" i="74"/>
  <c r="B5" i="97"/>
  <c r="E28" i="57"/>
  <c r="E28" i="56"/>
  <c r="E30" i="56" s="1"/>
  <c r="E30" i="94"/>
  <c r="U28" i="94"/>
  <c r="U30" i="94" s="1"/>
  <c r="W28" i="94"/>
  <c r="X28" i="94"/>
  <c r="Y28" i="94"/>
  <c r="E28" i="24"/>
  <c r="I30" i="30"/>
  <c r="H30" i="30"/>
  <c r="U24" i="56"/>
  <c r="T24" i="23"/>
  <c r="U24" i="23"/>
  <c r="U6" i="23"/>
  <c r="T22" i="56"/>
  <c r="U22" i="23"/>
  <c r="T26" i="23"/>
  <c r="U26" i="23"/>
  <c r="T25" i="23"/>
  <c r="X28" i="23" s="1"/>
  <c r="X30" i="23" s="1"/>
  <c r="U25" i="23"/>
  <c r="P90" i="91" l="1"/>
  <c r="P91" i="91"/>
  <c r="J98" i="91"/>
  <c r="K28" i="98" s="1"/>
  <c r="K44" i="98" s="1"/>
  <c r="K76" i="98" s="1"/>
  <c r="O90" i="91"/>
  <c r="O96" i="91"/>
  <c r="M88" i="91"/>
  <c r="M94" i="91"/>
  <c r="N24" i="98" s="1"/>
  <c r="N40" i="98" s="1"/>
  <c r="N72" i="98" s="1"/>
  <c r="Q89" i="91"/>
  <c r="R19" i="98" s="1"/>
  <c r="L92" i="91"/>
  <c r="L98" i="91"/>
  <c r="K91" i="91"/>
  <c r="L21" i="98" s="1"/>
  <c r="K97" i="91"/>
  <c r="I93" i="91"/>
  <c r="H90" i="91"/>
  <c r="I20" i="98" s="1"/>
  <c r="H91" i="91"/>
  <c r="I21" i="98" s="1"/>
  <c r="N96" i="91"/>
  <c r="O26" i="98" s="1"/>
  <c r="O42" i="98" s="1"/>
  <c r="O74" i="98" s="1"/>
  <c r="P89" i="91"/>
  <c r="Q19" i="98" s="1"/>
  <c r="P95" i="91"/>
  <c r="J89" i="91"/>
  <c r="O94" i="91"/>
  <c r="O100" i="91"/>
  <c r="M92" i="91"/>
  <c r="N22" i="98" s="1"/>
  <c r="N38" i="98" s="1"/>
  <c r="N70" i="98" s="1"/>
  <c r="M98" i="91"/>
  <c r="N28" i="98" s="1"/>
  <c r="N44" i="98" s="1"/>
  <c r="N76" i="98" s="1"/>
  <c r="Q93" i="91"/>
  <c r="R23" i="98" s="1"/>
  <c r="L100" i="91"/>
  <c r="L89" i="91"/>
  <c r="K95" i="91"/>
  <c r="L25" i="98" s="1"/>
  <c r="I91" i="91"/>
  <c r="I97" i="91"/>
  <c r="J27" i="98" s="1"/>
  <c r="J43" i="98" s="1"/>
  <c r="J75" i="98" s="1"/>
  <c r="H89" i="91"/>
  <c r="I19" i="98" s="1"/>
  <c r="H95" i="91"/>
  <c r="I25" i="98" s="1"/>
  <c r="N100" i="91"/>
  <c r="P93" i="91"/>
  <c r="Q23" i="98" s="1"/>
  <c r="P99" i="91"/>
  <c r="J93" i="91"/>
  <c r="K23" i="98" s="1"/>
  <c r="K39" i="98" s="1"/>
  <c r="K71" i="98" s="1"/>
  <c r="O98" i="91"/>
  <c r="O91" i="91"/>
  <c r="M96" i="91"/>
  <c r="N26" i="98" s="1"/>
  <c r="N42" i="98" s="1"/>
  <c r="N74" i="98" s="1"/>
  <c r="Q91" i="91"/>
  <c r="R21" i="98" s="1"/>
  <c r="Q97" i="91"/>
  <c r="R27" i="98" s="1"/>
  <c r="L96" i="91"/>
  <c r="L93" i="91"/>
  <c r="K99" i="91"/>
  <c r="L29" i="98" s="1"/>
  <c r="I95" i="91"/>
  <c r="I88" i="91"/>
  <c r="H93" i="91"/>
  <c r="I23" i="98" s="1"/>
  <c r="H99" i="91"/>
  <c r="I29" i="98" s="1"/>
  <c r="N91" i="91"/>
  <c r="O21" i="98" s="1"/>
  <c r="O37" i="98" s="1"/>
  <c r="O69" i="98" s="1"/>
  <c r="P97" i="91"/>
  <c r="Q27" i="98" s="1"/>
  <c r="J99" i="91"/>
  <c r="J97" i="91"/>
  <c r="K27" i="98" s="1"/>
  <c r="K43" i="98" s="1"/>
  <c r="K75" i="98" s="1"/>
  <c r="O89" i="91"/>
  <c r="O95" i="91"/>
  <c r="P25" i="98" s="1"/>
  <c r="P41" i="98" s="1"/>
  <c r="P73" i="98" s="1"/>
  <c r="M100" i="91"/>
  <c r="Q95" i="91"/>
  <c r="R25" i="98" s="1"/>
  <c r="Q88" i="91"/>
  <c r="L91" i="91"/>
  <c r="M21" i="98" s="1"/>
  <c r="M37" i="98" s="1"/>
  <c r="M69" i="98" s="1"/>
  <c r="L97" i="91"/>
  <c r="K90" i="91"/>
  <c r="L20" i="98" s="1"/>
  <c r="L36" i="98" s="1"/>
  <c r="L68" i="98" s="1"/>
  <c r="I99" i="91"/>
  <c r="I92" i="91"/>
  <c r="J22" i="98" s="1"/>
  <c r="J38" i="98" s="1"/>
  <c r="J70" i="98" s="1"/>
  <c r="H97" i="91"/>
  <c r="I27" i="98" s="1"/>
  <c r="N97" i="91"/>
  <c r="O27" i="98" s="1"/>
  <c r="O43" i="98" s="1"/>
  <c r="O75" i="98" s="1"/>
  <c r="N95" i="91"/>
  <c r="O25" i="98" s="1"/>
  <c r="O41" i="98" s="1"/>
  <c r="O73" i="98" s="1"/>
  <c r="P88" i="91"/>
  <c r="J95" i="91"/>
  <c r="J88" i="91"/>
  <c r="O93" i="91"/>
  <c r="O99" i="91"/>
  <c r="P29" i="98" s="1"/>
  <c r="P45" i="98" s="1"/>
  <c r="P77" i="98" s="1"/>
  <c r="M91" i="91"/>
  <c r="N21" i="98" s="1"/>
  <c r="N37" i="98" s="1"/>
  <c r="N69" i="98" s="1"/>
  <c r="Q99" i="91"/>
  <c r="R29" i="98" s="1"/>
  <c r="Q92" i="91"/>
  <c r="R22" i="98" s="1"/>
  <c r="L95" i="91"/>
  <c r="M25" i="98" s="1"/>
  <c r="M41" i="98" s="1"/>
  <c r="M73" i="98" s="1"/>
  <c r="K88" i="91"/>
  <c r="K94" i="91"/>
  <c r="L24" i="98" s="1"/>
  <c r="I90" i="91"/>
  <c r="I96" i="91"/>
  <c r="J26" i="98" s="1"/>
  <c r="J42" i="98" s="1"/>
  <c r="J74" i="98" s="1"/>
  <c r="H88" i="91"/>
  <c r="N93" i="91"/>
  <c r="O23" i="98" s="1"/>
  <c r="O39" i="98" s="1"/>
  <c r="O71" i="98" s="1"/>
  <c r="N99" i="91"/>
  <c r="O29" i="98" s="1"/>
  <c r="O45" i="98" s="1"/>
  <c r="O77" i="98" s="1"/>
  <c r="P92" i="91"/>
  <c r="Q22" i="98" s="1"/>
  <c r="J91" i="91"/>
  <c r="J92" i="91"/>
  <c r="K22" i="98" s="1"/>
  <c r="K38" i="98" s="1"/>
  <c r="K70" i="98" s="1"/>
  <c r="O97" i="91"/>
  <c r="M89" i="91"/>
  <c r="N19" i="98" s="1"/>
  <c r="M95" i="91"/>
  <c r="N25" i="98" s="1"/>
  <c r="N41" i="98" s="1"/>
  <c r="N73" i="98" s="1"/>
  <c r="Q90" i="91"/>
  <c r="R20" i="98" s="1"/>
  <c r="Q96" i="91"/>
  <c r="R26" i="98" s="1"/>
  <c r="L99" i="91"/>
  <c r="K92" i="91"/>
  <c r="K98" i="91"/>
  <c r="L28" i="98" s="1"/>
  <c r="I94" i="91"/>
  <c r="I100" i="91"/>
  <c r="H92" i="91"/>
  <c r="I22" i="98" s="1"/>
  <c r="N89" i="91"/>
  <c r="O19" i="98" s="1"/>
  <c r="N90" i="91"/>
  <c r="O20" i="98" s="1"/>
  <c r="O36" i="98" s="1"/>
  <c r="O68" i="98" s="1"/>
  <c r="P98" i="91"/>
  <c r="P96" i="91"/>
  <c r="J90" i="91"/>
  <c r="K20" i="98" s="1"/>
  <c r="K36" i="98" s="1"/>
  <c r="K68" i="98" s="1"/>
  <c r="J96" i="91"/>
  <c r="O88" i="91"/>
  <c r="M93" i="91"/>
  <c r="N23" i="98" s="1"/>
  <c r="N39" i="98" s="1"/>
  <c r="N71" i="98" s="1"/>
  <c r="M99" i="91"/>
  <c r="N29" i="98" s="1"/>
  <c r="N45" i="98" s="1"/>
  <c r="N77" i="98" s="1"/>
  <c r="Q94" i="91"/>
  <c r="R24" i="98" s="1"/>
  <c r="Q100" i="91"/>
  <c r="R30" i="98" s="1"/>
  <c r="L90" i="91"/>
  <c r="K96" i="91"/>
  <c r="L26" i="98" s="1"/>
  <c r="K89" i="91"/>
  <c r="I98" i="91"/>
  <c r="J28" i="98" s="1"/>
  <c r="J44" i="98" s="1"/>
  <c r="J76" i="98" s="1"/>
  <c r="H98" i="91"/>
  <c r="I28" i="98" s="1"/>
  <c r="H96" i="91"/>
  <c r="I26" i="98" s="1"/>
  <c r="N88" i="91"/>
  <c r="N94" i="91"/>
  <c r="O24" i="98" s="1"/>
  <c r="O40" i="98" s="1"/>
  <c r="O72" i="98" s="1"/>
  <c r="P94" i="91"/>
  <c r="J94" i="91"/>
  <c r="K24" i="98" s="1"/>
  <c r="K40" i="98" s="1"/>
  <c r="K72" i="98" s="1"/>
  <c r="M97" i="91"/>
  <c r="N27" i="98" s="1"/>
  <c r="N43" i="98" s="1"/>
  <c r="N75" i="98" s="1"/>
  <c r="L88" i="91"/>
  <c r="K100" i="91"/>
  <c r="H94" i="91"/>
  <c r="I24" i="98" s="1"/>
  <c r="N92" i="91"/>
  <c r="O22" i="98" s="1"/>
  <c r="O38" i="98" s="1"/>
  <c r="O70" i="98" s="1"/>
  <c r="Q28" i="98"/>
  <c r="N20" i="98"/>
  <c r="N36" i="98" s="1"/>
  <c r="N68" i="98" s="1"/>
  <c r="Q26" i="98"/>
  <c r="L23" i="98"/>
  <c r="L39" i="98" s="1"/>
  <c r="L71" i="98" s="1"/>
  <c r="J23" i="98"/>
  <c r="J39" i="98" s="1"/>
  <c r="J71" i="98" s="1"/>
  <c r="J20" i="98"/>
  <c r="J36" i="98" s="1"/>
  <c r="J68" i="98" s="1"/>
  <c r="P23" i="98"/>
  <c r="P39" i="98" s="1"/>
  <c r="P71" i="98" s="1"/>
  <c r="K21" i="98"/>
  <c r="K37" i="98" s="1"/>
  <c r="K69" i="98" s="1"/>
  <c r="J19" i="98"/>
  <c r="P24" i="98"/>
  <c r="P40" i="98" s="1"/>
  <c r="P72" i="98" s="1"/>
  <c r="O28" i="98"/>
  <c r="O44" i="98" s="1"/>
  <c r="O76" i="98" s="1"/>
  <c r="K29" i="98"/>
  <c r="K45" i="98" s="1"/>
  <c r="K77" i="98" s="1"/>
  <c r="K25" i="98"/>
  <c r="K41" i="98" s="1"/>
  <c r="K73" i="98" s="1"/>
  <c r="P19" i="98"/>
  <c r="P35" i="98" s="1"/>
  <c r="M20" i="98"/>
  <c r="M36" i="98" s="1"/>
  <c r="M68" i="98" s="1"/>
  <c r="L22" i="98"/>
  <c r="L27" i="98"/>
  <c r="P22" i="98"/>
  <c r="P38" i="98" s="1"/>
  <c r="P70" i="98" s="1"/>
  <c r="M29" i="98"/>
  <c r="M45" i="98" s="1"/>
  <c r="M77" i="98" s="1"/>
  <c r="L19" i="98"/>
  <c r="Q20" i="98"/>
  <c r="P27" i="98"/>
  <c r="P43" i="98" s="1"/>
  <c r="P75" i="98" s="1"/>
  <c r="M24" i="98"/>
  <c r="M40" i="98" s="1"/>
  <c r="M72" i="98" s="1"/>
  <c r="M28" i="98"/>
  <c r="M44" i="98" s="1"/>
  <c r="M76" i="98" s="1"/>
  <c r="M26" i="98"/>
  <c r="M42" i="98" s="1"/>
  <c r="M74" i="98" s="1"/>
  <c r="Q21" i="98"/>
  <c r="K19" i="98"/>
  <c r="J21" i="98"/>
  <c r="J25" i="98"/>
  <c r="J41" i="98" s="1"/>
  <c r="J73" i="98" s="1"/>
  <c r="P21" i="98"/>
  <c r="P37" i="98" s="1"/>
  <c r="P69" i="98" s="1"/>
  <c r="P28" i="98"/>
  <c r="P44" i="98" s="1"/>
  <c r="P76" i="98" s="1"/>
  <c r="M22" i="98"/>
  <c r="M38" i="98" s="1"/>
  <c r="M70" i="98" s="1"/>
  <c r="M19" i="98"/>
  <c r="P26" i="98"/>
  <c r="P42" i="98" s="1"/>
  <c r="P74" i="98" s="1"/>
  <c r="P20" i="98"/>
  <c r="P36" i="98" s="1"/>
  <c r="P68" i="98" s="1"/>
  <c r="M23" i="98"/>
  <c r="M39" i="98" s="1"/>
  <c r="M71" i="98" s="1"/>
  <c r="J29" i="98"/>
  <c r="J45" i="98" s="1"/>
  <c r="J77" i="98" s="1"/>
  <c r="R28" i="98"/>
  <c r="K26" i="98"/>
  <c r="K42" i="98" s="1"/>
  <c r="K74" i="98" s="1"/>
  <c r="G11" i="98"/>
  <c r="G10" i="98"/>
  <c r="G9" i="98"/>
  <c r="G4" i="98"/>
  <c r="G8" i="98"/>
  <c r="G12" i="98"/>
  <c r="G7" i="98"/>
  <c r="G6" i="98"/>
  <c r="G3" i="98"/>
  <c r="G14" i="98"/>
  <c r="G5" i="98"/>
  <c r="G13" i="98"/>
  <c r="M27" i="98"/>
  <c r="M43" i="98" s="1"/>
  <c r="M75" i="98" s="1"/>
  <c r="J24" i="98"/>
  <c r="J40" i="98" s="1"/>
  <c r="J72" i="98" s="1"/>
  <c r="H4" i="98"/>
  <c r="H12" i="98"/>
  <c r="H11" i="98"/>
  <c r="H10" i="98"/>
  <c r="H9" i="98"/>
  <c r="H8" i="98"/>
  <c r="H13" i="98"/>
  <c r="H7" i="98"/>
  <c r="H14" i="98"/>
  <c r="H6" i="98"/>
  <c r="H3" i="98"/>
  <c r="H5" i="98"/>
  <c r="Q25" i="98"/>
  <c r="Q24" i="98"/>
  <c r="Q29" i="98"/>
  <c r="V28" i="23"/>
  <c r="V30" i="23" s="1"/>
  <c r="E30" i="57"/>
  <c r="U29" i="96"/>
  <c r="U30" i="96" s="1"/>
  <c r="T29" i="96"/>
  <c r="T30" i="96" s="1"/>
  <c r="E30" i="96"/>
  <c r="G12" i="74"/>
  <c r="G100" i="91" s="1"/>
  <c r="F12" i="74"/>
  <c r="F98" i="91" s="1"/>
  <c r="E30" i="24"/>
  <c r="Y30" i="94"/>
  <c r="X30" i="94"/>
  <c r="E28" i="29"/>
  <c r="W30" i="94"/>
  <c r="Y28" i="23"/>
  <c r="Z28" i="23"/>
  <c r="T25" i="56"/>
  <c r="U25" i="56"/>
  <c r="U26" i="29"/>
  <c r="T26" i="56"/>
  <c r="U26" i="56"/>
  <c r="U22" i="57"/>
  <c r="T22" i="57"/>
  <c r="U26" i="57"/>
  <c r="T26" i="57"/>
  <c r="T28" i="23"/>
  <c r="T30" i="23" s="1"/>
  <c r="U28" i="23"/>
  <c r="U30" i="23" s="1"/>
  <c r="W28" i="23"/>
  <c r="U26" i="24"/>
  <c r="T26" i="24"/>
  <c r="U22" i="56"/>
  <c r="T24" i="56"/>
  <c r="U6" i="56"/>
  <c r="T6" i="56"/>
  <c r="T24" i="24"/>
  <c r="U24" i="24"/>
  <c r="T22" i="24"/>
  <c r="U22" i="24"/>
  <c r="T6" i="24"/>
  <c r="U6" i="24"/>
  <c r="T25" i="24"/>
  <c r="U25" i="24"/>
  <c r="T24" i="57"/>
  <c r="U24" i="57"/>
  <c r="T25" i="57"/>
  <c r="U25" i="57"/>
  <c r="T6" i="57"/>
  <c r="U6" i="57"/>
  <c r="G98" i="91" l="1"/>
  <c r="G91" i="91"/>
  <c r="H21" i="98" s="1"/>
  <c r="F96" i="91"/>
  <c r="G26" i="98" s="1"/>
  <c r="G89" i="91"/>
  <c r="H19" i="98" s="1"/>
  <c r="G95" i="91"/>
  <c r="H25" i="98" s="1"/>
  <c r="F100" i="91"/>
  <c r="G93" i="91"/>
  <c r="H23" i="98" s="1"/>
  <c r="G99" i="91"/>
  <c r="H29" i="98" s="1"/>
  <c r="F91" i="91"/>
  <c r="G97" i="91"/>
  <c r="F97" i="91"/>
  <c r="G27" i="98" s="1"/>
  <c r="F95" i="91"/>
  <c r="G25" i="98" s="1"/>
  <c r="G88" i="91"/>
  <c r="F93" i="91"/>
  <c r="G23" i="98" s="1"/>
  <c r="F99" i="91"/>
  <c r="G29" i="98" s="1"/>
  <c r="G92" i="91"/>
  <c r="H22" i="98" s="1"/>
  <c r="F89" i="91"/>
  <c r="G19" i="98" s="1"/>
  <c r="F90" i="91"/>
  <c r="G20" i="98" s="1"/>
  <c r="G90" i="91"/>
  <c r="H20" i="98" s="1"/>
  <c r="G96" i="91"/>
  <c r="H26" i="98" s="1"/>
  <c r="F88" i="91"/>
  <c r="F94" i="91"/>
  <c r="G24" i="98" s="1"/>
  <c r="G94" i="91"/>
  <c r="H24" i="98" s="1"/>
  <c r="F92" i="91"/>
  <c r="G22" i="98" s="1"/>
  <c r="G21" i="98"/>
  <c r="H28" i="98"/>
  <c r="H27" i="98"/>
  <c r="H30" i="98"/>
  <c r="N30" i="98"/>
  <c r="N31" i="98" s="1"/>
  <c r="N101" i="91"/>
  <c r="J30" i="98"/>
  <c r="J31" i="98" s="1"/>
  <c r="J37" i="98"/>
  <c r="J69" i="98" s="1"/>
  <c r="O101" i="91"/>
  <c r="M101" i="91"/>
  <c r="Q30" i="98"/>
  <c r="Q31" i="98" s="1"/>
  <c r="M30" i="98"/>
  <c r="M46" i="98" s="1"/>
  <c r="M78" i="98" s="1"/>
  <c r="K30" i="98"/>
  <c r="K46" i="98" s="1"/>
  <c r="K78" i="98" s="1"/>
  <c r="G28" i="98"/>
  <c r="I101" i="91"/>
  <c r="K101" i="91"/>
  <c r="P101" i="91"/>
  <c r="J101" i="91"/>
  <c r="L30" i="98"/>
  <c r="L31" i="98" s="1"/>
  <c r="H101" i="91"/>
  <c r="L101" i="91"/>
  <c r="I30" i="98"/>
  <c r="I46" i="98" s="1"/>
  <c r="I78" i="98" s="1"/>
  <c r="O30" i="98"/>
  <c r="O31" i="98" s="1"/>
  <c r="P30" i="98"/>
  <c r="P46" i="98" s="1"/>
  <c r="P78" i="98" s="1"/>
  <c r="Q39" i="98"/>
  <c r="Q71" i="98" s="1"/>
  <c r="I44" i="98"/>
  <c r="I76" i="98" s="1"/>
  <c r="I40" i="98"/>
  <c r="I72" i="98" s="1"/>
  <c r="L44" i="98"/>
  <c r="L76" i="98" s="1"/>
  <c r="I35" i="98"/>
  <c r="I67" i="98" s="1"/>
  <c r="L38" i="98"/>
  <c r="L70" i="98" s="1"/>
  <c r="L41" i="98"/>
  <c r="L73" i="98" s="1"/>
  <c r="L35" i="98"/>
  <c r="L67" i="98" s="1"/>
  <c r="L45" i="98"/>
  <c r="L77" i="98" s="1"/>
  <c r="L15" i="98"/>
  <c r="L37" i="98"/>
  <c r="L69" i="98" s="1"/>
  <c r="L43" i="98"/>
  <c r="L75" i="98" s="1"/>
  <c r="L40" i="98"/>
  <c r="L72" i="98" s="1"/>
  <c r="I36" i="98"/>
  <c r="I68" i="98" s="1"/>
  <c r="O28" i="14"/>
  <c r="I43" i="98"/>
  <c r="I75" i="98" s="1"/>
  <c r="Q35" i="98"/>
  <c r="Q67" i="98" s="1"/>
  <c r="Q44" i="98"/>
  <c r="Q76" i="98" s="1"/>
  <c r="P15" i="98"/>
  <c r="I39" i="98"/>
  <c r="I71" i="98" s="1"/>
  <c r="I45" i="98"/>
  <c r="I77" i="98" s="1"/>
  <c r="Q45" i="98"/>
  <c r="Q77" i="98" s="1"/>
  <c r="I38" i="98"/>
  <c r="I70" i="98" s="1"/>
  <c r="Q41" i="98"/>
  <c r="Q73" i="98" s="1"/>
  <c r="Q43" i="98"/>
  <c r="Q75" i="98" s="1"/>
  <c r="Q38" i="98"/>
  <c r="Q70" i="98" s="1"/>
  <c r="Q36" i="98"/>
  <c r="Q68" i="98" s="1"/>
  <c r="I42" i="98"/>
  <c r="I74" i="98" s="1"/>
  <c r="L92" i="98"/>
  <c r="Q40" i="98"/>
  <c r="Q72" i="98" s="1"/>
  <c r="Q37" i="98"/>
  <c r="Q69" i="98" s="1"/>
  <c r="N92" i="98"/>
  <c r="M92" i="98"/>
  <c r="I37" i="98"/>
  <c r="I69" i="98" s="1"/>
  <c r="K28" i="14"/>
  <c r="L42" i="98"/>
  <c r="L74" i="98" s="1"/>
  <c r="J92" i="98"/>
  <c r="J28" i="14"/>
  <c r="P28" i="14"/>
  <c r="I92" i="98"/>
  <c r="K92" i="98"/>
  <c r="P92" i="98"/>
  <c r="I15" i="98"/>
  <c r="M28" i="14"/>
  <c r="Q42" i="98"/>
  <c r="Q74" i="98" s="1"/>
  <c r="M35" i="98"/>
  <c r="M15" i="98"/>
  <c r="L28" i="14"/>
  <c r="I41" i="98"/>
  <c r="I73" i="98" s="1"/>
  <c r="K35" i="98"/>
  <c r="K15" i="98"/>
  <c r="O92" i="98"/>
  <c r="J35" i="98"/>
  <c r="J15" i="98"/>
  <c r="O35" i="98"/>
  <c r="O15" i="98"/>
  <c r="H28" i="14"/>
  <c r="N35" i="98"/>
  <c r="N15" i="98"/>
  <c r="I28" i="14"/>
  <c r="N28" i="14"/>
  <c r="P67" i="98"/>
  <c r="R38" i="98"/>
  <c r="R70" i="98" s="1"/>
  <c r="R42" i="98"/>
  <c r="R74" i="98" s="1"/>
  <c r="R44" i="98"/>
  <c r="R76" i="98" s="1"/>
  <c r="R37" i="98"/>
  <c r="R69" i="98" s="1"/>
  <c r="R41" i="98"/>
  <c r="R73" i="98" s="1"/>
  <c r="R45" i="98"/>
  <c r="R77" i="98" s="1"/>
  <c r="R46" i="98"/>
  <c r="R78" i="98" s="1"/>
  <c r="R40" i="98"/>
  <c r="R72" i="98" s="1"/>
  <c r="R36" i="98"/>
  <c r="R68" i="98" s="1"/>
  <c r="R35" i="98"/>
  <c r="R67" i="98" s="1"/>
  <c r="R39" i="98"/>
  <c r="R71" i="98" s="1"/>
  <c r="R43" i="98"/>
  <c r="R75" i="98" s="1"/>
  <c r="Q15" i="98"/>
  <c r="Q101" i="91"/>
  <c r="Y30" i="23"/>
  <c r="Z30" i="23"/>
  <c r="U28" i="56"/>
  <c r="U30" i="56" s="1"/>
  <c r="T28" i="24"/>
  <c r="T30" i="24" s="1"/>
  <c r="T28" i="56"/>
  <c r="U28" i="24"/>
  <c r="U30" i="24" s="1"/>
  <c r="U24" i="29"/>
  <c r="T24" i="29"/>
  <c r="U28" i="57"/>
  <c r="U30" i="57" s="1"/>
  <c r="U22" i="29"/>
  <c r="T22" i="29"/>
  <c r="T26" i="29"/>
  <c r="T28" i="57"/>
  <c r="W30" i="23"/>
  <c r="U6" i="29"/>
  <c r="T6" i="29"/>
  <c r="U25" i="29"/>
  <c r="T25" i="29"/>
  <c r="J46" i="98" l="1"/>
  <c r="J78" i="98" s="1"/>
  <c r="N46" i="98"/>
  <c r="N78" i="98" s="1"/>
  <c r="N83" i="98"/>
  <c r="N85" i="98" s="1"/>
  <c r="N91" i="98" s="1"/>
  <c r="N93" i="98" s="1"/>
  <c r="L46" i="98"/>
  <c r="L78" i="98" s="1"/>
  <c r="L79" i="98" s="1"/>
  <c r="J83" i="98"/>
  <c r="J85" i="98" s="1"/>
  <c r="J87" i="98" s="1"/>
  <c r="I31" i="98"/>
  <c r="I83" i="98" s="1"/>
  <c r="I85" i="98" s="1"/>
  <c r="M31" i="98"/>
  <c r="M83" i="98" s="1"/>
  <c r="M85" i="98" s="1"/>
  <c r="M91" i="98" s="1"/>
  <c r="M93" i="98" s="1"/>
  <c r="O46" i="98"/>
  <c r="O78" i="98" s="1"/>
  <c r="K31" i="98"/>
  <c r="K83" i="98" s="1"/>
  <c r="K85" i="98" s="1"/>
  <c r="O83" i="98"/>
  <c r="O85" i="98" s="1"/>
  <c r="O91" i="98" s="1"/>
  <c r="O93" i="98" s="1"/>
  <c r="P31" i="98"/>
  <c r="P83" i="98" s="1"/>
  <c r="P85" i="98" s="1"/>
  <c r="P91" i="98" s="1"/>
  <c r="P93" i="98" s="1"/>
  <c r="G30" i="98"/>
  <c r="P79" i="98"/>
  <c r="P47" i="98"/>
  <c r="L83" i="98"/>
  <c r="L85" i="98" s="1"/>
  <c r="L91" i="98" s="1"/>
  <c r="L93" i="98" s="1"/>
  <c r="I47" i="98"/>
  <c r="N67" i="98"/>
  <c r="M67" i="98"/>
  <c r="M79" i="98" s="1"/>
  <c r="M47" i="98"/>
  <c r="I79" i="98"/>
  <c r="J67" i="98"/>
  <c r="K67" i="98"/>
  <c r="K79" i="98" s="1"/>
  <c r="K47" i="98"/>
  <c r="O67" i="98"/>
  <c r="Q46" i="98"/>
  <c r="Q47" i="98" s="1"/>
  <c r="Q83" i="98"/>
  <c r="Q85" i="98" s="1"/>
  <c r="F101" i="91"/>
  <c r="G101" i="91"/>
  <c r="U28" i="29"/>
  <c r="T28" i="29"/>
  <c r="J79" i="98" l="1"/>
  <c r="J47" i="98"/>
  <c r="N79" i="98"/>
  <c r="N87" i="98"/>
  <c r="N47" i="98"/>
  <c r="L47" i="98"/>
  <c r="O79" i="98"/>
  <c r="J91" i="98"/>
  <c r="J93" i="98" s="1"/>
  <c r="O47" i="98"/>
  <c r="K87" i="98"/>
  <c r="K91" i="98"/>
  <c r="K93" i="98" s="1"/>
  <c r="O87" i="98"/>
  <c r="M87" i="98"/>
  <c r="L87" i="98"/>
  <c r="P87" i="98"/>
  <c r="I87" i="98"/>
  <c r="I91" i="98"/>
  <c r="I93" i="98" s="1"/>
  <c r="Q78" i="98"/>
  <c r="Q79" i="98" s="1"/>
  <c r="Q91" i="98"/>
  <c r="Q87" i="98"/>
  <c r="R31" i="98"/>
  <c r="B7" i="97" l="1"/>
  <c r="Q92" i="98" l="1"/>
  <c r="Q93" i="98" s="1"/>
  <c r="R92" i="98" l="1"/>
  <c r="G39" i="98"/>
  <c r="G71" i="98" s="1"/>
  <c r="H92" i="98"/>
  <c r="Q28" i="14"/>
  <c r="G92" i="98"/>
  <c r="G28" i="14"/>
  <c r="F28" i="14"/>
  <c r="R15" i="98" l="1"/>
  <c r="R83" i="98" s="1"/>
  <c r="R85" i="98" s="1"/>
  <c r="H37" i="98"/>
  <c r="H69" i="98" s="1"/>
  <c r="H38" i="98"/>
  <c r="H70" i="98" s="1"/>
  <c r="G37" i="98"/>
  <c r="G69" i="98" s="1"/>
  <c r="G46" i="98"/>
  <c r="G78" i="98" s="1"/>
  <c r="H43" i="98"/>
  <c r="H75" i="98" s="1"/>
  <c r="G44" i="98"/>
  <c r="G76" i="98" s="1"/>
  <c r="H41" i="98"/>
  <c r="H73" i="98" s="1"/>
  <c r="G42" i="98"/>
  <c r="G74" i="98" s="1"/>
  <c r="H45" i="98"/>
  <c r="H77" i="98" s="1"/>
  <c r="H46" i="98"/>
  <c r="H78" i="98" s="1"/>
  <c r="H39" i="98"/>
  <c r="H71" i="98" s="1"/>
  <c r="G41" i="98"/>
  <c r="G73" i="98" s="1"/>
  <c r="G38" i="98"/>
  <c r="G70" i="98" s="1"/>
  <c r="H36" i="98"/>
  <c r="H68" i="98" s="1"/>
  <c r="H42" i="98"/>
  <c r="H74" i="98" s="1"/>
  <c r="G43" i="98"/>
  <c r="G75" i="98" s="1"/>
  <c r="G15" i="98"/>
  <c r="G35" i="98"/>
  <c r="H44" i="98"/>
  <c r="H76" i="98" s="1"/>
  <c r="G36" i="98"/>
  <c r="G68" i="98" s="1"/>
  <c r="H15" i="98"/>
  <c r="H35" i="98"/>
  <c r="H31" i="98"/>
  <c r="H40" i="98"/>
  <c r="H72" i="98" s="1"/>
  <c r="G40" i="98"/>
  <c r="G72" i="98" s="1"/>
  <c r="G31" i="98"/>
  <c r="G45" i="98"/>
  <c r="G77" i="98" s="1"/>
  <c r="R91" i="98" l="1"/>
  <c r="R93" i="98" s="1"/>
  <c r="R87" i="98"/>
  <c r="R47" i="98"/>
  <c r="G83" i="98"/>
  <c r="G85" i="98" s="1"/>
  <c r="G87" i="98" s="1"/>
  <c r="H83" i="98"/>
  <c r="H85" i="98" s="1"/>
  <c r="H87" i="98" s="1"/>
  <c r="G67" i="98"/>
  <c r="G79" i="98" s="1"/>
  <c r="G47" i="98"/>
  <c r="H67" i="98"/>
  <c r="H79" i="98" s="1"/>
  <c r="H47" i="98"/>
  <c r="R79" i="98"/>
  <c r="E86" i="98"/>
  <c r="D84" i="91"/>
  <c r="D32" i="74"/>
  <c r="F29" i="102" s="1"/>
  <c r="F30" i="102" s="1"/>
  <c r="D33" i="74" l="1"/>
  <c r="D34" i="74"/>
  <c r="F29" i="29"/>
  <c r="D3" i="14"/>
  <c r="F29" i="100"/>
  <c r="F30" i="100" s="1"/>
  <c r="D14" i="74" s="1"/>
  <c r="F29" i="41"/>
  <c r="G91" i="98"/>
  <c r="G93" i="98" s="1"/>
  <c r="H91" i="98"/>
  <c r="H93" i="98" s="1"/>
  <c r="F10" i="41" l="1"/>
  <c r="F10" i="30" s="1"/>
  <c r="F18" i="41"/>
  <c r="F18" i="30" s="1"/>
  <c r="F26" i="41"/>
  <c r="F26" i="30" s="1"/>
  <c r="F27" i="41"/>
  <c r="F27" i="30" s="1"/>
  <c r="F9" i="41"/>
  <c r="F9" i="30" s="1"/>
  <c r="F17" i="41"/>
  <c r="F17" i="30" s="1"/>
  <c r="F25" i="41"/>
  <c r="F25" i="30" s="1"/>
  <c r="F8" i="41"/>
  <c r="F8" i="30" s="1"/>
  <c r="F16" i="41"/>
  <c r="F16" i="30" s="1"/>
  <c r="F24" i="41"/>
  <c r="F24" i="30" s="1"/>
  <c r="F11" i="41"/>
  <c r="F11" i="30" s="1"/>
  <c r="F7" i="41"/>
  <c r="F7" i="30" s="1"/>
  <c r="F15" i="41"/>
  <c r="F15" i="30" s="1"/>
  <c r="F23" i="41"/>
  <c r="F23" i="30" s="1"/>
  <c r="F6" i="41"/>
  <c r="F6" i="30" s="1"/>
  <c r="F14" i="41"/>
  <c r="F14" i="30" s="1"/>
  <c r="F22" i="41"/>
  <c r="F22" i="30" s="1"/>
  <c r="F3" i="41"/>
  <c r="F3" i="30" s="1"/>
  <c r="F5" i="41"/>
  <c r="F5" i="30" s="1"/>
  <c r="F13" i="41"/>
  <c r="F13" i="30" s="1"/>
  <c r="F4" i="41"/>
  <c r="F4" i="30" s="1"/>
  <c r="F12" i="41"/>
  <c r="F12" i="30" s="1"/>
  <c r="F19" i="41"/>
  <c r="F19" i="30" s="1"/>
  <c r="F28" i="41" l="1"/>
  <c r="F30" i="41" s="1"/>
  <c r="D13" i="74" s="1"/>
  <c r="F30" i="29"/>
  <c r="F29" i="30"/>
  <c r="F28" i="30"/>
  <c r="D11" i="14" s="1"/>
  <c r="D27" i="14" l="1"/>
  <c r="D17" i="14"/>
  <c r="D25" i="14"/>
  <c r="D24" i="14"/>
  <c r="D23" i="14"/>
  <c r="D22" i="14"/>
  <c r="D21" i="14"/>
  <c r="D15" i="14"/>
  <c r="D20" i="14"/>
  <c r="D16" i="14"/>
  <c r="D19" i="14"/>
  <c r="D18" i="14"/>
  <c r="D26" i="14"/>
  <c r="F30" i="30"/>
  <c r="D7" i="14" l="1"/>
  <c r="E9" i="98"/>
  <c r="E10" i="98"/>
  <c r="E8" i="98"/>
  <c r="E13" i="98"/>
  <c r="E7" i="98"/>
  <c r="E6" i="98"/>
  <c r="E3" i="98"/>
  <c r="E5" i="98"/>
  <c r="E4" i="98"/>
  <c r="E12" i="98"/>
  <c r="E11" i="98"/>
  <c r="D12" i="74"/>
  <c r="D97" i="91" l="1"/>
  <c r="E27" i="98" s="1"/>
  <c r="E43" i="98" s="1"/>
  <c r="E75" i="98" s="1"/>
  <c r="D91" i="91"/>
  <c r="E21" i="98" s="1"/>
  <c r="E37" i="98" s="1"/>
  <c r="E69" i="98" s="1"/>
  <c r="D93" i="91"/>
  <c r="E23" i="98" s="1"/>
  <c r="E39" i="98" s="1"/>
  <c r="E71" i="98" s="1"/>
  <c r="D92" i="91"/>
  <c r="E22" i="98" s="1"/>
  <c r="E38" i="98" s="1"/>
  <c r="E70" i="98" s="1"/>
  <c r="D88" i="91"/>
  <c r="D89" i="91"/>
  <c r="E19" i="98" s="1"/>
  <c r="E35" i="98" s="1"/>
  <c r="D96" i="91"/>
  <c r="E26" i="98" s="1"/>
  <c r="E42" i="98" s="1"/>
  <c r="E74" i="98" s="1"/>
  <c r="D98" i="91"/>
  <c r="E28" i="98" s="1"/>
  <c r="E44" i="98" s="1"/>
  <c r="E76" i="98" s="1"/>
  <c r="D100" i="91"/>
  <c r="D94" i="91"/>
  <c r="E24" i="98" s="1"/>
  <c r="E40" i="98" s="1"/>
  <c r="E72" i="98" s="1"/>
  <c r="D90" i="91"/>
  <c r="E20" i="98" s="1"/>
  <c r="E36" i="98" s="1"/>
  <c r="E68" i="98" s="1"/>
  <c r="D99" i="91"/>
  <c r="E29" i="98" s="1"/>
  <c r="E45" i="98" s="1"/>
  <c r="E77" i="98" s="1"/>
  <c r="D95" i="91"/>
  <c r="E25" i="98" s="1"/>
  <c r="E41" i="98" s="1"/>
  <c r="E73" i="98" s="1"/>
  <c r="D28" i="14"/>
  <c r="D101" i="91" l="1"/>
  <c r="E67" i="98"/>
  <c r="C51" i="74"/>
  <c r="C52" i="74" l="1"/>
  <c r="C53" i="74"/>
  <c r="E51" i="74"/>
  <c r="E52" i="74" l="1"/>
  <c r="E53" i="74"/>
  <c r="E7" i="100"/>
  <c r="E6" i="100"/>
  <c r="E5" i="100"/>
  <c r="E12" i="100"/>
  <c r="E27" i="100"/>
  <c r="E11" i="100"/>
  <c r="E19" i="100"/>
  <c r="E13" i="100"/>
  <c r="E10" i="100"/>
  <c r="E18" i="100"/>
  <c r="E26" i="100"/>
  <c r="E9" i="100"/>
  <c r="E17" i="100"/>
  <c r="E25" i="100"/>
  <c r="E14" i="100"/>
  <c r="E4" i="100"/>
  <c r="E8" i="100"/>
  <c r="E16" i="100"/>
  <c r="E24" i="100"/>
  <c r="E22" i="100"/>
  <c r="E15" i="100"/>
  <c r="E23" i="100"/>
  <c r="E3" i="100"/>
  <c r="G4" i="100" l="1"/>
  <c r="G7" i="100"/>
  <c r="G14" i="100"/>
  <c r="G22" i="100"/>
  <c r="G3" i="100"/>
  <c r="G5" i="100"/>
  <c r="G13" i="100"/>
  <c r="T21" i="100"/>
  <c r="G15" i="100"/>
  <c r="G23" i="100"/>
  <c r="G12" i="100"/>
  <c r="T20" i="100"/>
  <c r="G27" i="100"/>
  <c r="G11" i="100"/>
  <c r="G19" i="100"/>
  <c r="G8" i="100"/>
  <c r="G24" i="100"/>
  <c r="G6" i="100"/>
  <c r="G10" i="100"/>
  <c r="G18" i="100"/>
  <c r="G26" i="100"/>
  <c r="G9" i="100"/>
  <c r="G17" i="100"/>
  <c r="G25" i="100"/>
  <c r="G16" i="100"/>
  <c r="E28" i="100"/>
  <c r="C15" i="74" s="1"/>
  <c r="U8" i="100" l="1"/>
  <c r="T13" i="100"/>
  <c r="T3" i="100"/>
  <c r="T9" i="100"/>
  <c r="U12" i="100"/>
  <c r="T14" i="100"/>
  <c r="T19" i="100"/>
  <c r="U27" i="100"/>
  <c r="T10" i="100"/>
  <c r="U6" i="100"/>
  <c r="U23" i="100"/>
  <c r="U7" i="100"/>
  <c r="T11" i="100"/>
  <c r="U18" i="100"/>
  <c r="T16" i="100"/>
  <c r="T24" i="100"/>
  <c r="T15" i="100"/>
  <c r="T4" i="100"/>
  <c r="T12" i="100"/>
  <c r="T7" i="100"/>
  <c r="T23" i="100"/>
  <c r="U21" i="100"/>
  <c r="U13" i="100"/>
  <c r="U3" i="100"/>
  <c r="U14" i="100"/>
  <c r="U11" i="100"/>
  <c r="U16" i="100"/>
  <c r="U10" i="100"/>
  <c r="T6" i="100"/>
  <c r="U9" i="100"/>
  <c r="U24" i="100"/>
  <c r="T17" i="100"/>
  <c r="U19" i="100"/>
  <c r="U17" i="100"/>
  <c r="T8" i="100"/>
  <c r="G28" i="100"/>
  <c r="E15" i="74" s="1"/>
  <c r="U25" i="100"/>
  <c r="U20" i="100"/>
  <c r="T22" i="100"/>
  <c r="U15" i="100"/>
  <c r="T26" i="100"/>
  <c r="U5" i="100"/>
  <c r="T25" i="100"/>
  <c r="U26" i="100"/>
  <c r="T5" i="100"/>
  <c r="T27" i="100"/>
  <c r="U22" i="100"/>
  <c r="U4" i="100"/>
  <c r="T18" i="100"/>
  <c r="F86" i="98"/>
  <c r="D86" i="98"/>
  <c r="C32" i="74"/>
  <c r="E29" i="102" s="1"/>
  <c r="E32" i="74"/>
  <c r="G29" i="102" s="1"/>
  <c r="G30" i="102" s="1"/>
  <c r="C84" i="91"/>
  <c r="E84" i="91"/>
  <c r="U29" i="102" l="1"/>
  <c r="T29" i="102"/>
  <c r="E30" i="102"/>
  <c r="E33" i="74"/>
  <c r="E34" i="74"/>
  <c r="C33" i="74"/>
  <c r="C34" i="74"/>
  <c r="T28" i="100"/>
  <c r="G29" i="100"/>
  <c r="G30" i="100" s="1"/>
  <c r="E14" i="74" s="1"/>
  <c r="G29" i="29"/>
  <c r="E3" i="14"/>
  <c r="G29" i="41"/>
  <c r="C3" i="14"/>
  <c r="E29" i="100"/>
  <c r="E29" i="29"/>
  <c r="E29" i="41"/>
  <c r="U28" i="100"/>
  <c r="G11" i="41" l="1"/>
  <c r="G11" i="30" s="1"/>
  <c r="G19" i="41"/>
  <c r="G19" i="30" s="1"/>
  <c r="G13" i="41"/>
  <c r="G13" i="30" s="1"/>
  <c r="G10" i="41"/>
  <c r="G10" i="30" s="1"/>
  <c r="G18" i="41"/>
  <c r="G18" i="30" s="1"/>
  <c r="G26" i="41"/>
  <c r="G26" i="30" s="1"/>
  <c r="G9" i="41"/>
  <c r="G9" i="30" s="1"/>
  <c r="G17" i="41"/>
  <c r="G17" i="30" s="1"/>
  <c r="G25" i="41"/>
  <c r="G25" i="30" s="1"/>
  <c r="G27" i="41"/>
  <c r="G27" i="30" s="1"/>
  <c r="G8" i="41"/>
  <c r="G8" i="30" s="1"/>
  <c r="G16" i="41"/>
  <c r="G16" i="30" s="1"/>
  <c r="G24" i="41"/>
  <c r="G24" i="30" s="1"/>
  <c r="G4" i="41"/>
  <c r="G4" i="30" s="1"/>
  <c r="G7" i="41"/>
  <c r="G7" i="30" s="1"/>
  <c r="G15" i="41"/>
  <c r="G15" i="30" s="1"/>
  <c r="G23" i="41"/>
  <c r="G23" i="30" s="1"/>
  <c r="G5" i="41"/>
  <c r="G5" i="30" s="1"/>
  <c r="G6" i="41"/>
  <c r="G6" i="30" s="1"/>
  <c r="G14" i="41"/>
  <c r="G14" i="30" s="1"/>
  <c r="G22" i="41"/>
  <c r="G22" i="30" s="1"/>
  <c r="G3" i="41"/>
  <c r="G3" i="30" s="1"/>
  <c r="G12" i="41"/>
  <c r="G12" i="30" s="1"/>
  <c r="U29" i="100"/>
  <c r="T29" i="100"/>
  <c r="E30" i="100"/>
  <c r="C14" i="74" s="1"/>
  <c r="E9" i="41"/>
  <c r="E9" i="30" s="1"/>
  <c r="E17" i="41"/>
  <c r="E17" i="30" s="1"/>
  <c r="E25" i="41"/>
  <c r="E25" i="30" s="1"/>
  <c r="E18" i="41"/>
  <c r="E18" i="30" s="1"/>
  <c r="E8" i="41"/>
  <c r="E8" i="30" s="1"/>
  <c r="E16" i="41"/>
  <c r="E16" i="30" s="1"/>
  <c r="E24" i="41"/>
  <c r="E24" i="30" s="1"/>
  <c r="E7" i="41"/>
  <c r="E7" i="30" s="1"/>
  <c r="E15" i="41"/>
  <c r="E15" i="30" s="1"/>
  <c r="E23" i="41"/>
  <c r="E23" i="30" s="1"/>
  <c r="E3" i="41"/>
  <c r="E3" i="30" s="1"/>
  <c r="E6" i="41"/>
  <c r="E6" i="30" s="1"/>
  <c r="E14" i="41"/>
  <c r="E14" i="30" s="1"/>
  <c r="E22" i="41"/>
  <c r="E22" i="30" s="1"/>
  <c r="E26" i="41"/>
  <c r="E26" i="30" s="1"/>
  <c r="E5" i="41"/>
  <c r="E5" i="30" s="1"/>
  <c r="E13" i="41"/>
  <c r="E13" i="30" s="1"/>
  <c r="E11" i="41"/>
  <c r="E11" i="30" s="1"/>
  <c r="E10" i="41"/>
  <c r="E10" i="30" s="1"/>
  <c r="E4" i="41"/>
  <c r="E4" i="30" s="1"/>
  <c r="E12" i="41"/>
  <c r="E12" i="30" s="1"/>
  <c r="E27" i="41"/>
  <c r="E27" i="30" s="1"/>
  <c r="E19" i="41"/>
  <c r="E19" i="30" s="1"/>
  <c r="E30" i="29"/>
  <c r="E29" i="30"/>
  <c r="G30" i="29"/>
  <c r="G29" i="30"/>
  <c r="U8" i="41" l="1"/>
  <c r="U5" i="41"/>
  <c r="T16" i="41"/>
  <c r="U16" i="41"/>
  <c r="U12" i="41"/>
  <c r="T7" i="41"/>
  <c r="U7" i="41"/>
  <c r="T12" i="41"/>
  <c r="T25" i="41"/>
  <c r="T5" i="41"/>
  <c r="U27" i="41"/>
  <c r="T11" i="41"/>
  <c r="T8" i="41"/>
  <c r="U25" i="41"/>
  <c r="T10" i="41"/>
  <c r="U10" i="41"/>
  <c r="T6" i="41"/>
  <c r="U6" i="41"/>
  <c r="T3" i="41"/>
  <c r="U11" i="41"/>
  <c r="U3" i="41"/>
  <c r="T18" i="41"/>
  <c r="U18" i="41"/>
  <c r="T26" i="41"/>
  <c r="U17" i="41"/>
  <c r="T23" i="41"/>
  <c r="G28" i="41"/>
  <c r="G30" i="41" s="1"/>
  <c r="T22" i="41"/>
  <c r="T14" i="41"/>
  <c r="U19" i="41"/>
  <c r="T19" i="41"/>
  <c r="T9" i="41"/>
  <c r="U14" i="41"/>
  <c r="T13" i="41"/>
  <c r="U13" i="41"/>
  <c r="U15" i="41"/>
  <c r="U24" i="41"/>
  <c r="U4" i="41"/>
  <c r="T4" i="41"/>
  <c r="U26" i="41"/>
  <c r="U21" i="41"/>
  <c r="T21" i="41"/>
  <c r="U9" i="41"/>
  <c r="T15" i="41"/>
  <c r="T24" i="41"/>
  <c r="E28" i="41"/>
  <c r="E30" i="41" s="1"/>
  <c r="U22" i="41"/>
  <c r="T27" i="41"/>
  <c r="U23" i="41"/>
  <c r="T17" i="41"/>
  <c r="U20" i="41"/>
  <c r="T20" i="41"/>
  <c r="E7" i="14"/>
  <c r="E11" i="14"/>
  <c r="T8" i="30"/>
  <c r="U8" i="30"/>
  <c r="T16" i="30"/>
  <c r="U26" i="30"/>
  <c r="T26" i="30"/>
  <c r="U16" i="30"/>
  <c r="T25" i="30"/>
  <c r="U25" i="30"/>
  <c r="E28" i="30"/>
  <c r="C11" i="14" s="1"/>
  <c r="T20" i="30"/>
  <c r="U11" i="30"/>
  <c r="T13" i="30"/>
  <c r="U13" i="30"/>
  <c r="T18" i="30"/>
  <c r="U18" i="30"/>
  <c r="T11" i="30"/>
  <c r="T21" i="30"/>
  <c r="U21" i="30"/>
  <c r="T19" i="30"/>
  <c r="U29" i="41"/>
  <c r="U10" i="30"/>
  <c r="U6" i="30"/>
  <c r="T22" i="30"/>
  <c r="U4" i="30"/>
  <c r="U22" i="30"/>
  <c r="T4" i="30"/>
  <c r="U20" i="30"/>
  <c r="T5" i="30"/>
  <c r="U9" i="30"/>
  <c r="U24" i="30"/>
  <c r="T24" i="30"/>
  <c r="U14" i="30"/>
  <c r="T14" i="30"/>
  <c r="T23" i="30"/>
  <c r="U23" i="30"/>
  <c r="T9" i="30"/>
  <c r="U29" i="29"/>
  <c r="U15" i="30"/>
  <c r="T15" i="30"/>
  <c r="T29" i="41"/>
  <c r="U7" i="30"/>
  <c r="T7" i="30"/>
  <c r="U27" i="30"/>
  <c r="T27" i="30"/>
  <c r="G28" i="30"/>
  <c r="G30" i="30" s="1"/>
  <c r="T3" i="30"/>
  <c r="U3" i="30"/>
  <c r="T29" i="29"/>
  <c r="T6" i="30"/>
  <c r="U12" i="30"/>
  <c r="T12" i="30"/>
  <c r="U29" i="30"/>
  <c r="T29" i="30"/>
  <c r="T17" i="30"/>
  <c r="U17" i="30"/>
  <c r="U19" i="30"/>
  <c r="U5" i="30"/>
  <c r="T10" i="30"/>
  <c r="F10" i="98" l="1"/>
  <c r="F9" i="98"/>
  <c r="F8" i="98"/>
  <c r="F11" i="98"/>
  <c r="F7" i="98"/>
  <c r="F6" i="98"/>
  <c r="F3" i="98"/>
  <c r="F14" i="98"/>
  <c r="F5" i="98"/>
  <c r="F13" i="98"/>
  <c r="F4" i="98"/>
  <c r="F12" i="98"/>
  <c r="E14" i="98"/>
  <c r="T28" i="41"/>
  <c r="U28" i="41"/>
  <c r="E18" i="14"/>
  <c r="E26" i="14"/>
  <c r="E27" i="14"/>
  <c r="E17" i="14"/>
  <c r="E25" i="14"/>
  <c r="E24" i="14"/>
  <c r="E23" i="14"/>
  <c r="E22" i="14"/>
  <c r="E21" i="14"/>
  <c r="E15" i="14"/>
  <c r="E16" i="14"/>
  <c r="E19" i="14"/>
  <c r="E20" i="14"/>
  <c r="C24" i="14"/>
  <c r="C23" i="14"/>
  <c r="C22" i="14"/>
  <c r="C15" i="14"/>
  <c r="C21" i="14"/>
  <c r="C16" i="14"/>
  <c r="C20" i="14"/>
  <c r="C19" i="14"/>
  <c r="C25" i="14"/>
  <c r="C27" i="14"/>
  <c r="C17" i="14"/>
  <c r="C26" i="14"/>
  <c r="C18" i="14"/>
  <c r="C13" i="74"/>
  <c r="E13" i="74"/>
  <c r="E12" i="74"/>
  <c r="E30" i="30"/>
  <c r="T28" i="30"/>
  <c r="U28" i="30"/>
  <c r="E98" i="91" l="1"/>
  <c r="F28" i="98" s="1"/>
  <c r="E94" i="91"/>
  <c r="F24" i="98" s="1"/>
  <c r="E90" i="91"/>
  <c r="F20" i="98" s="1"/>
  <c r="E99" i="91"/>
  <c r="F29" i="98" s="1"/>
  <c r="E95" i="91"/>
  <c r="F25" i="98" s="1"/>
  <c r="E91" i="91"/>
  <c r="F21" i="98" s="1"/>
  <c r="E100" i="91"/>
  <c r="F30" i="98" s="1"/>
  <c r="E96" i="91"/>
  <c r="F26" i="98" s="1"/>
  <c r="E92" i="91"/>
  <c r="F22" i="98" s="1"/>
  <c r="E88" i="91"/>
  <c r="E30" i="98" s="1"/>
  <c r="E97" i="91"/>
  <c r="F27" i="98" s="1"/>
  <c r="E93" i="91"/>
  <c r="F23" i="98" s="1"/>
  <c r="E89" i="91"/>
  <c r="F19" i="98" s="1"/>
  <c r="C7" i="14"/>
  <c r="D8" i="98"/>
  <c r="D7" i="98"/>
  <c r="D14" i="98"/>
  <c r="D6" i="98"/>
  <c r="C14" i="98"/>
  <c r="D5" i="98"/>
  <c r="D13" i="98"/>
  <c r="D12" i="98"/>
  <c r="D4" i="98"/>
  <c r="D9" i="98"/>
  <c r="D11" i="98"/>
  <c r="D10" i="98"/>
  <c r="D3" i="98"/>
  <c r="C12" i="74"/>
  <c r="C93" i="91" l="1"/>
  <c r="D23" i="98" s="1"/>
  <c r="D39" i="98" s="1"/>
  <c r="D71" i="98" s="1"/>
  <c r="C98" i="91"/>
  <c r="C91" i="91"/>
  <c r="D21" i="98" s="1"/>
  <c r="D37" i="98" s="1"/>
  <c r="D69" i="98" s="1"/>
  <c r="C92" i="91"/>
  <c r="D22" i="98" s="1"/>
  <c r="D38" i="98" s="1"/>
  <c r="D70" i="98" s="1"/>
  <c r="C94" i="91"/>
  <c r="D24" i="98" s="1"/>
  <c r="D40" i="98" s="1"/>
  <c r="D72" i="98" s="1"/>
  <c r="C95" i="91"/>
  <c r="D25" i="98" s="1"/>
  <c r="D41" i="98" s="1"/>
  <c r="D73" i="98" s="1"/>
  <c r="C96" i="91"/>
  <c r="D26" i="98" s="1"/>
  <c r="D42" i="98" s="1"/>
  <c r="D74" i="98" s="1"/>
  <c r="C88" i="91"/>
  <c r="C30" i="98" s="1"/>
  <c r="C31" i="98" s="1"/>
  <c r="C90" i="91"/>
  <c r="D20" i="98" s="1"/>
  <c r="D36" i="98" s="1"/>
  <c r="D68" i="98" s="1"/>
  <c r="C100" i="91"/>
  <c r="C97" i="91"/>
  <c r="D27" i="98" s="1"/>
  <c r="D43" i="98" s="1"/>
  <c r="D75" i="98" s="1"/>
  <c r="C89" i="91"/>
  <c r="D19" i="98" s="1"/>
  <c r="D35" i="98" s="1"/>
  <c r="C99" i="91"/>
  <c r="D29" i="98" s="1"/>
  <c r="D45" i="98" s="1"/>
  <c r="D77" i="98" s="1"/>
  <c r="D30" i="98"/>
  <c r="D46" i="98" s="1"/>
  <c r="D78" i="98" s="1"/>
  <c r="D28" i="98"/>
  <c r="D44" i="98" s="1"/>
  <c r="D76" i="98" s="1"/>
  <c r="F38" i="98"/>
  <c r="F70" i="98" s="1"/>
  <c r="C92" i="98"/>
  <c r="E92" i="98"/>
  <c r="D15" i="98"/>
  <c r="C15" i="98"/>
  <c r="E15" i="98"/>
  <c r="C28" i="14" l="1"/>
  <c r="D92" i="98"/>
  <c r="F42" i="98"/>
  <c r="F74" i="98" s="1"/>
  <c r="E101" i="91"/>
  <c r="C83" i="98"/>
  <c r="C85" i="98" s="1"/>
  <c r="C91" i="98" s="1"/>
  <c r="C93" i="98" s="1"/>
  <c r="C46" i="98"/>
  <c r="C78" i="98" s="1"/>
  <c r="C79" i="98" s="1"/>
  <c r="C101" i="91"/>
  <c r="D31" i="98"/>
  <c r="D83" i="98" s="1"/>
  <c r="D85" i="98" s="1"/>
  <c r="D87" i="98" s="1"/>
  <c r="F39" i="98"/>
  <c r="F71" i="98" s="1"/>
  <c r="F36" i="98"/>
  <c r="F68" i="98" s="1"/>
  <c r="F46" i="98"/>
  <c r="F78" i="98" s="1"/>
  <c r="F37" i="98"/>
  <c r="F69" i="98" s="1"/>
  <c r="F15" i="98"/>
  <c r="F35" i="98"/>
  <c r="F44" i="98"/>
  <c r="F76" i="98" s="1"/>
  <c r="F41" i="98"/>
  <c r="F73" i="98" s="1"/>
  <c r="F43" i="98"/>
  <c r="F75" i="98" s="1"/>
  <c r="F31" i="98"/>
  <c r="F40" i="98"/>
  <c r="F72" i="98" s="1"/>
  <c r="D47" i="98"/>
  <c r="D67" i="98"/>
  <c r="D79" i="98" s="1"/>
  <c r="F92" i="98"/>
  <c r="E46" i="98"/>
  <c r="E31" i="98"/>
  <c r="E83" i="98" s="1"/>
  <c r="E85" i="98" s="1"/>
  <c r="F45" i="98"/>
  <c r="F77" i="98" s="1"/>
  <c r="E28" i="14"/>
  <c r="C87" i="98" l="1"/>
  <c r="C47" i="98"/>
  <c r="F83" i="98"/>
  <c r="F85" i="98" s="1"/>
  <c r="F87" i="98" s="1"/>
  <c r="D91" i="98"/>
  <c r="D93" i="98" s="1"/>
  <c r="F67" i="98"/>
  <c r="F79" i="98" s="1"/>
  <c r="F47" i="98"/>
  <c r="E87" i="98"/>
  <c r="E91" i="98"/>
  <c r="E93" i="98" s="1"/>
  <c r="E78" i="98"/>
  <c r="E79" i="98" s="1"/>
  <c r="E47" i="98"/>
  <c r="F91" i="98" l="1"/>
  <c r="F93" i="98" s="1"/>
</calcChain>
</file>

<file path=xl/sharedStrings.xml><?xml version="1.0" encoding="utf-8"?>
<sst xmlns="http://schemas.openxmlformats.org/spreadsheetml/2006/main" count="853" uniqueCount="359">
  <si>
    <t>Finanční model</t>
  </si>
  <si>
    <t>Položky vyplňuje Dopravce</t>
  </si>
  <si>
    <t>Položky vyplňuje Objednatel</t>
  </si>
  <si>
    <t>Položka vyplněná v rozporu s pravidly</t>
  </si>
  <si>
    <t>Výchozí předpoklady</t>
  </si>
  <si>
    <t>Celkem</t>
  </si>
  <si>
    <t>Období Jízdního řádu</t>
  </si>
  <si>
    <t>Jízdní řád</t>
  </si>
  <si>
    <t>Kalendářní rok</t>
  </si>
  <si>
    <t>Provozní parametry</t>
  </si>
  <si>
    <t>XII/31</t>
  </si>
  <si>
    <t>I-XII/32</t>
  </si>
  <si>
    <t>XII/32</t>
  </si>
  <si>
    <t>I-XII/33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</si>
  <si>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</si>
  <si>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</si>
  <si>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</si>
  <si>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</si>
  <si>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</si>
  <si>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</si>
  <si>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</si>
  <si>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</si>
  <si>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Výchozí dopravní výkon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</si>
  <si>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</si>
  <si>
    <t>Výchozí počet vlakových jednotek [#]</t>
  </si>
  <si>
    <r>
      <t>VV</t>
    </r>
    <r>
      <rPr>
        <vertAlign val="subscript"/>
        <sz val="10"/>
        <color theme="1"/>
        <rFont val="Calibri"/>
        <family val="2"/>
        <scheme val="minor"/>
      </rPr>
      <t>j</t>
    </r>
  </si>
  <si>
    <t>Výchozí počet pokladních hodin [h]</t>
  </si>
  <si>
    <r>
      <t>PV</t>
    </r>
    <r>
      <rPr>
        <vertAlign val="subscript"/>
        <sz val="10"/>
        <color theme="1"/>
        <rFont val="Calibri"/>
        <family val="2"/>
        <scheme val="minor"/>
      </rPr>
      <t>j</t>
    </r>
  </si>
  <si>
    <t>Výchozí finanční model</t>
  </si>
  <si>
    <t>Přiřazení položek</t>
  </si>
  <si>
    <t>Součet</t>
  </si>
  <si>
    <t>Průměr</t>
  </si>
  <si>
    <t>Výkon</t>
  </si>
  <si>
    <t>Vozidlo</t>
  </si>
  <si>
    <t>Fixní</t>
  </si>
  <si>
    <t>Trakční energie a palivo</t>
  </si>
  <si>
    <t>-</t>
  </si>
  <si>
    <t>Motorová nafta</t>
  </si>
  <si>
    <t>Netrakční energie a palivo</t>
  </si>
  <si>
    <t>Přímý materiál</t>
  </si>
  <si>
    <t>Opravy a údržba vozidel</t>
  </si>
  <si>
    <t>Odpisy dlouhodobého majetku</t>
  </si>
  <si>
    <t>Ostatní</t>
  </si>
  <si>
    <t>Pronájem a leasing vozidel</t>
  </si>
  <si>
    <t>Mzdové náklady</t>
  </si>
  <si>
    <t>Vlaková četa</t>
  </si>
  <si>
    <t>7.2</t>
  </si>
  <si>
    <t>Strojvedoucí</t>
  </si>
  <si>
    <t>7.3</t>
  </si>
  <si>
    <t>Pokladní</t>
  </si>
  <si>
    <t>7.4</t>
  </si>
  <si>
    <t>Ostatní zaměstnanci</t>
  </si>
  <si>
    <t>Sociální a zdravotní pojištění</t>
  </si>
  <si>
    <t>8.2</t>
  </si>
  <si>
    <t>8.3</t>
  </si>
  <si>
    <t>8.4</t>
  </si>
  <si>
    <t>Cestovné</t>
  </si>
  <si>
    <t>Úhrada za použití dopravní cesty</t>
  </si>
  <si>
    <t>Úhrada za použití ostatní infrastruktury</t>
  </si>
  <si>
    <t>Ostatní přímé náklady</t>
  </si>
  <si>
    <t>12.1</t>
  </si>
  <si>
    <t>Finanční náklady</t>
  </si>
  <si>
    <t>12.2</t>
  </si>
  <si>
    <t>Ostatní služby</t>
  </si>
  <si>
    <t>Provozní režie</t>
  </si>
  <si>
    <t>Správní režie</t>
  </si>
  <si>
    <t>Čistý příjem</t>
  </si>
  <si>
    <t>Výchozí cena [tis.Kč]</t>
  </si>
  <si>
    <t>Výchozí jednotková cena [Kč/vlkm]</t>
  </si>
  <si>
    <t>Indexace Výchozího finančního modelu</t>
  </si>
  <si>
    <t>Index</t>
  </si>
  <si>
    <t>Definice</t>
  </si>
  <si>
    <t>Index cen průmyslových výrobců - elektřina D351</t>
  </si>
  <si>
    <t>Průměrné spotřebitelské ceny pohonných hmot</t>
  </si>
  <si>
    <t>Index cen průmyslových výrobců - železniční vozidla CL302</t>
  </si>
  <si>
    <t>Bez indexace</t>
  </si>
  <si>
    <t>Průměrná hrubá měsíční mzda podle odvětví - doprava a skladování</t>
  </si>
  <si>
    <t>Index spotřebitelských cen</t>
  </si>
  <si>
    <t>Doplněk Výchozího finančního modelu</t>
  </si>
  <si>
    <t>Cenová úroveň pro rok počátku Jízdního řádu [tis.Kč]</t>
  </si>
  <si>
    <t>Doplněná cena [tis.Kč]</t>
  </si>
  <si>
    <t>Doplněná jednotková cena [Kč/vlkm]</t>
  </si>
  <si>
    <t>Aktualizovaný finanční model</t>
  </si>
  <si>
    <t>Aktualizovaná cena [tis.Kč]</t>
  </si>
  <si>
    <t>Aktualizovaná jednotková cena [Kč/vlkm]</t>
  </si>
  <si>
    <t>Aktualizovaný finanční model na Výkon</t>
  </si>
  <si>
    <t>Aktualizovaná cena za Výkon [tis.Kč]</t>
  </si>
  <si>
    <t>Aktualizovaná jednotková cena za Výkon [Kč/vlkm]</t>
  </si>
  <si>
    <t>Aktualizovaný finanční model na Vozidlo</t>
  </si>
  <si>
    <t>Aktualizovaná cena za Vozidlo [tis.Kč]</t>
  </si>
  <si>
    <t>Aktualizovaná jednotková cena za Vozidlo [Kč/vlkm]</t>
  </si>
  <si>
    <t>Aktualizovaný finanční model Fixní</t>
  </si>
  <si>
    <t>Aktualizovaná cena za Fixní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</si>
  <si>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</si>
  <si>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Aktualizovaná jednotková cena za Fixní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</si>
  <si>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</si>
  <si>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Výchozí dopravní výkon [vlkm]</t>
  </si>
  <si>
    <t>Cenová úroveň pro rok počátku Jízdního řádu</t>
  </si>
  <si>
    <t>Souhrn Objednávkového finančního modelu</t>
  </si>
  <si>
    <t>Objednávková jednotková cena [Kč/vlkm]</t>
  </si>
  <si>
    <t>Objednávková jednotková cena za Výkon [Kč/vlkm]</t>
  </si>
  <si>
    <t>Objednávka dopravního výkonu</t>
  </si>
  <si>
    <t>Objednaný dopravní výkon</t>
  </si>
  <si>
    <t>Objednaný dopravní výkon [vlkm]</t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</si>
  <si>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</si>
  <si>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… za prosinec na začátku platnosti Jízdního řádu [vlkm]</t>
  </si>
  <si>
    <t>… za leden [vlkm]</t>
  </si>
  <si>
    <t>… za únor [vlkm]</t>
  </si>
  <si>
    <t>… za březen [vlkm]</t>
  </si>
  <si>
    <t>… za duben [vlkm]</t>
  </si>
  <si>
    <t>… za květen [vlkm]</t>
  </si>
  <si>
    <t>… za červen [vlkm]</t>
  </si>
  <si>
    <t>… za červenec [vlkm]</t>
  </si>
  <si>
    <t>… za srpen [vlkm]</t>
  </si>
  <si>
    <t>… za září [vlkm]</t>
  </si>
  <si>
    <t>… za říjen [vlkm]</t>
  </si>
  <si>
    <t>… za listopad [vlkm]</t>
  </si>
  <si>
    <t>… za prosinec na konci platnosti Jízdního řádu [vlkm]</t>
  </si>
  <si>
    <t>Rozdíl objednaného dopravního výkonu vůči výchozímu [vlkm]</t>
  </si>
  <si>
    <t>Podíl objednaného dopravního výkonu vůči výchozímu [%]</t>
  </si>
  <si>
    <t>Objednávka vlakových jednotek</t>
  </si>
  <si>
    <t>Objednaný počet vlakových jednotek</t>
  </si>
  <si>
    <t>Objednaný počet vlakových jednotek [#]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</si>
  <si>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</si>
  <si>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vlakových jednotek vůči výchozímu [#]</t>
  </si>
  <si>
    <t>Objednaný počet vlakových jednotek vůči výchozímu  [%]</t>
  </si>
  <si>
    <t>Objednávka pokladních hodin</t>
  </si>
  <si>
    <t>Objednaný počet pokladních hodin</t>
  </si>
  <si>
    <r>
      <t>PO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</si>
  <si>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Objednaný počet pokladních hodin vůči výchozímu  [%]</t>
  </si>
  <si>
    <t>Souhrn Objednávky dopravního výkonu</t>
  </si>
  <si>
    <t>Objednávková jednotková cena - vážený průměr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</si>
  <si>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</si>
  <si>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</si>
  <si>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Zálohy dle Objednávkového finančního modelu</t>
  </si>
  <si>
    <t>Měsíční záloha [tis.Kč]</t>
  </si>
  <si>
    <r>
      <t>LS</t>
    </r>
    <r>
      <rPr>
        <vertAlign val="subscript"/>
        <sz val="10"/>
        <color theme="1"/>
        <rFont val="Calibri"/>
        <family val="2"/>
        <scheme val="minor"/>
      </rPr>
      <t>j</t>
    </r>
  </si>
  <si>
    <t>Objednávkový finanční model</t>
  </si>
  <si>
    <t>Objednávková cena [tis.Kč]</t>
  </si>
  <si>
    <t>Objednaný dopravní výkon [tis.vlkm]</t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</si>
  <si>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</si>
  <si>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Objednávkový finanční model na Výkon</t>
  </si>
  <si>
    <t>Objednávková cena za Výkon [tis.Kč]</t>
  </si>
  <si>
    <t>Objednávkový finanční model na Vozidlo</t>
  </si>
  <si>
    <t>Objednávková cena za Vozidlo [tis.Kč]</t>
  </si>
  <si>
    <t>Objednávková jednotková cena za Vozidlo [Kč/vlkm]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</si>
  <si>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</si>
  <si>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Odchylka skutečnosti proti objednávce</t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</si>
  <si>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</si>
  <si>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nezaviněný dopravní výkon</t>
  </si>
  <si>
    <t>Neuskutečněný nezaviněný dopravní výkon [vlkm]</t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</si>
  <si>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</si>
  <si>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zaviněný dopravní výkon</t>
  </si>
  <si>
    <t>Neuskutečněný zaviněný dopravní výkon [vlkm]</t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</si>
  <si>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</si>
  <si>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Skutečnost dopravního výkonu</t>
  </si>
  <si>
    <t>Skutečný dopravní výkon</t>
  </si>
  <si>
    <t>Skutečný dopravní výkon [vlkm]</t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</si>
  <si>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</si>
  <si>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… za leden [Kč]</t>
  </si>
  <si>
    <t>… za únor [Kč]</t>
  </si>
  <si>
    <t>… za březen [Kč]</t>
  </si>
  <si>
    <t>… za duben [Kč]</t>
  </si>
  <si>
    <t>… za květen [Kč]</t>
  </si>
  <si>
    <t>… za červen [Kč]</t>
  </si>
  <si>
    <t>… za červenec [Kč]</t>
  </si>
  <si>
    <t>… za srpen [Kč]</t>
  </si>
  <si>
    <t>… za září [Kč]</t>
  </si>
  <si>
    <t>… za říjen [Kč]</t>
  </si>
  <si>
    <t>… za listopad [Kč]</t>
  </si>
  <si>
    <t>Cenová úroveň pro kalendářní rok</t>
  </si>
  <si>
    <t>Skutečná kompenzace</t>
  </si>
  <si>
    <t>Skutečná kompenzace [Kč]</t>
  </si>
  <si>
    <t>Skutečná jednotková kompenzace [Kč/vlkm]</t>
  </si>
  <si>
    <t>Vypořádání záloh</t>
  </si>
  <si>
    <t>Doplatek kompenzace [Kč]</t>
  </si>
  <si>
    <t>… za prosinec na začátku platnosti Jízdního řádu [Kč]</t>
  </si>
  <si>
    <t>… za prosinec na konci platnosti Jízdního řádu [Kč]</t>
  </si>
  <si>
    <t>Měsíční zálohy celkem [Kč]</t>
  </si>
  <si>
    <t>Jiné</t>
  </si>
  <si>
    <t>Pouze pro účely hodnocení Nabídky</t>
  </si>
  <si>
    <t>Přepočet Výchozího finančního modelu</t>
  </si>
  <si>
    <t>Výchozí finanční model po přepočtu</t>
  </si>
  <si>
    <t>Nejvyšší dovolená Výchozí jednotková cena [Kč/vlkm]</t>
  </si>
  <si>
    <t>Pásmo dovolené roční změny Výchozí jednotkové ceny +/- [%]</t>
  </si>
  <si>
    <t>Výchozí jednotková cena po přepočtu [Kč/vlkm]</t>
  </si>
  <si>
    <t>Výchozí cena po přepočtu [tis.Kč]</t>
  </si>
  <si>
    <t>Nabídková cena</t>
  </si>
  <si>
    <t>Položky pro výpočet dílčího kritéria hodnocení</t>
  </si>
  <si>
    <t>Hodnota</t>
  </si>
  <si>
    <t>Váha</t>
  </si>
  <si>
    <t>Vážená průměrná nabídková cena [Kč/vlkm]</t>
  </si>
  <si>
    <t>Objednávková cena</t>
  </si>
  <si>
    <t>Rozdělení Objednávkové ceny do měsíců [Kč]</t>
  </si>
  <si>
    <t>… za leden</t>
  </si>
  <si>
    <t>… za únor</t>
  </si>
  <si>
    <t>… za březen</t>
  </si>
  <si>
    <t>… za duben</t>
  </si>
  <si>
    <t>… za květen</t>
  </si>
  <si>
    <t>… za červen</t>
  </si>
  <si>
    <t>… za červenec</t>
  </si>
  <si>
    <t>… za srpen</t>
  </si>
  <si>
    <t>… za září</t>
  </si>
  <si>
    <t>… za říjen</t>
  </si>
  <si>
    <t>… za listopad</t>
  </si>
  <si>
    <t>… za prosinec</t>
  </si>
  <si>
    <t>Objednávková cena [Kč]</t>
  </si>
  <si>
    <t>Vypořádání odchylek Skutečnosti vůči Objednávce</t>
  </si>
  <si>
    <t>Hodnota odchylek Skutečnosti [Kč]</t>
  </si>
  <si>
    <t>Odchylky Skutečnosti [Kč]</t>
  </si>
  <si>
    <t>Skutečná cena</t>
  </si>
  <si>
    <t>Rozdělení Skutečné ceny do měsíců [Kč]</t>
  </si>
  <si>
    <t>Skutečná cena [Kč]</t>
  </si>
  <si>
    <t>Skutečné výnosy</t>
  </si>
  <si>
    <t>Záznam Skutečných výnosů do měsíců [Kč]</t>
  </si>
  <si>
    <t>Skutečné výnosy [Kč]</t>
  </si>
  <si>
    <t>Rozdělení Skutečné kompenzace do měsíců [Kč]</t>
  </si>
  <si>
    <t>Poskytnuté zálohy [Kč]</t>
  </si>
  <si>
    <r>
      <t>DV</t>
    </r>
    <r>
      <rPr>
        <vertAlign val="subscript"/>
        <sz val="10"/>
        <color theme="1"/>
        <rFont val="Calibri"/>
        <family val="2"/>
        <scheme val="minor"/>
      </rPr>
      <t>n</t>
    </r>
  </si>
  <si>
    <t>Cenová úroveň pro rok 2025 [tis.Kč]</t>
  </si>
  <si>
    <t>Z cenové úrovně roku 2025 na rok počátku Jízdního řádu</t>
  </si>
  <si>
    <t>5.2</t>
  </si>
  <si>
    <t>Pásmo dovoleného ročního zvýšení Výchozí jednotkové ceny [%]</t>
  </si>
  <si>
    <t>Zajištění dopravní obslužnosti drážní osobní dopravou na území kraje Vysočina</t>
  </si>
  <si>
    <t>LVj</t>
  </si>
  <si>
    <t>TVj</t>
  </si>
  <si>
    <t>XII/33</t>
  </si>
  <si>
    <t>I-XII/34</t>
  </si>
  <si>
    <t>XII/34</t>
  </si>
  <si>
    <t>I-XII/35</t>
  </si>
  <si>
    <t>XII/35</t>
  </si>
  <si>
    <t>I-XII/36</t>
  </si>
  <si>
    <t>XII/36</t>
  </si>
  <si>
    <t>I-XII/37</t>
  </si>
  <si>
    <t>XII/37</t>
  </si>
  <si>
    <t>I-XII/38</t>
  </si>
  <si>
    <t>XII/38</t>
  </si>
  <si>
    <t>I-XII/39</t>
  </si>
  <si>
    <t>XII/39</t>
  </si>
  <si>
    <t>I-XII/40</t>
  </si>
  <si>
    <t>XII/40</t>
  </si>
  <si>
    <t>I-XII/41</t>
  </si>
  <si>
    <t>XII/41</t>
  </si>
  <si>
    <t>I-XII/42</t>
  </si>
  <si>
    <t>XII/42</t>
  </si>
  <si>
    <t>I-XII/43</t>
  </si>
  <si>
    <t>XII/43</t>
  </si>
  <si>
    <t>I-XII/44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</si>
  <si>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</si>
  <si>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</si>
  <si>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</si>
  <si>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</si>
  <si>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</si>
  <si>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</si>
  <si>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</si>
  <si>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</si>
  <si>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</si>
  <si>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</si>
  <si>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</si>
  <si>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Objednaný počet hodin provozu strojvedoucích vůči výchozímu  [%]</t>
  </si>
  <si>
    <t>Objednaný počet hodin provozu vlakových čet vůči výchozímu  [%]</t>
  </si>
  <si>
    <t>Vozidla</t>
  </si>
  <si>
    <t>Výchozí přepravní kapacita [mikm]</t>
  </si>
  <si>
    <t>Kapacita</t>
  </si>
  <si>
    <t>I-XII/31</t>
  </si>
  <si>
    <t>XII/30</t>
  </si>
  <si>
    <t>I-XII/30</t>
  </si>
  <si>
    <t>XII/29</t>
  </si>
  <si>
    <t>… za prosinec na začátku platnosti Jízdního řádu [mikm]</t>
  </si>
  <si>
    <t>… za leden [mikm]</t>
  </si>
  <si>
    <t>… za únor [mikm]</t>
  </si>
  <si>
    <t>… za březen [mikm]</t>
  </si>
  <si>
    <t>… za duben [mikm]</t>
  </si>
  <si>
    <t>… za květen [mikm]</t>
  </si>
  <si>
    <t>… za červen [mikm]</t>
  </si>
  <si>
    <t>… za červenec [mikm]</t>
  </si>
  <si>
    <t>… za srpen [mikm]</t>
  </si>
  <si>
    <t>… za září [mikm]</t>
  </si>
  <si>
    <t>… za říjen [mikm]</t>
  </si>
  <si>
    <t>… za listopad [mikm]</t>
  </si>
  <si>
    <t>… za prosinec na konci platnosti Jízdního řádu [mikm]</t>
  </si>
  <si>
    <t>Objednávková jednotková cena za Kapacitu [Kč/vlkm]</t>
  </si>
  <si>
    <t>Objednávková cena za Kapacitu [tis.Kč]</t>
  </si>
  <si>
    <t>Objednávkový finanční model na Kapacitu</t>
  </si>
  <si>
    <t>Objednaný dopravní výkon  [vlkm]</t>
  </si>
  <si>
    <t>Objednávková cena  [Kč]</t>
  </si>
  <si>
    <t>Výchozí hodiny provozu vlakových čet [h]</t>
  </si>
  <si>
    <t>Výchozí hodiny provozu strojvedoucích [h]</t>
  </si>
  <si>
    <t>Rozdíl počtu hodin provozu strojvedoucích vůči výchozímu [h]</t>
  </si>
  <si>
    <t>Objednaný počet hodin provozu strojvedoucích [h]</t>
  </si>
  <si>
    <t>Rozdíl počtu hodin provozu vlakových čet vůči výchozímu [h]</t>
  </si>
  <si>
    <t>Objednaný počet hodin provozu vlakových čet [h]</t>
  </si>
  <si>
    <t>Objednávková jednotková cena za Kapacitu [Kč/mikm]</t>
  </si>
  <si>
    <r>
      <t>PK</t>
    </r>
    <r>
      <rPr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</si>
  <si>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</si>
  <si>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</si>
  <si>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</si>
  <si>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</si>
  <si>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</si>
  <si>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</si>
  <si>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</si>
  <si>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</si>
  <si>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</si>
  <si>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</si>
  <si>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</si>
  <si>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</si>
  <si>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</si>
  <si>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</si>
  <si>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n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</si>
  <si>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n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</si>
  <si>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</si>
  <si>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</si>
  <si>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Aktualizovaný finanční model na Kapacitu</t>
  </si>
  <si>
    <t>CO</t>
  </si>
  <si>
    <t>CS</t>
  </si>
  <si>
    <t>TS</t>
  </si>
  <si>
    <t>KS</t>
  </si>
  <si>
    <t>DS</t>
  </si>
  <si>
    <t>JKS</t>
  </si>
  <si>
    <t>LS</t>
  </si>
  <si>
    <r>
      <t>KS</t>
    </r>
    <r>
      <rPr>
        <b/>
        <vertAlign val="sub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- LS</t>
    </r>
  </si>
  <si>
    <t>Provozní soubor DMU Vysočina</t>
  </si>
  <si>
    <t>Výchozí přepravní kapacita [tis.mikm]</t>
  </si>
  <si>
    <t>Hodiny</t>
  </si>
  <si>
    <t>Aktualizovaný finanční model na Hodiny</t>
  </si>
  <si>
    <t>Aktualizovaná cena za Hodiny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</si>
  <si>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Hodiny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</si>
  <si>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Hodiny</t>
    </r>
  </si>
  <si>
    <t>Aktualizovaná jednotková cena za Hodiny [Kč/vlkm]</t>
  </si>
  <si>
    <t>Objednávka přepravní kapacity</t>
  </si>
  <si>
    <t>Objednaná přepravní kapacita [mikm]</t>
  </si>
  <si>
    <r>
      <t>MO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</si>
  <si>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r>
      <t>LO</t>
    </r>
    <r>
      <rPr>
        <vertAlign val="subscript"/>
        <sz val="10"/>
        <color theme="1"/>
        <rFont val="Calibri"/>
        <family val="2"/>
        <scheme val="minor"/>
      </rPr>
      <t>j</t>
    </r>
  </si>
  <si>
    <r>
      <t>TO</t>
    </r>
    <r>
      <rPr>
        <vertAlign val="subscript"/>
        <sz val="10"/>
        <color theme="1"/>
        <rFont val="Calibri"/>
        <family val="2"/>
        <scheme val="minor"/>
      </rPr>
      <t>j</t>
    </r>
  </si>
  <si>
    <t>Objednávka hodin provozu vlakových čet</t>
  </si>
  <si>
    <t>Objednaný počet pokladních hodin [h]</t>
  </si>
  <si>
    <t>Rozdíl počtu pokladních hodin vůči výchozímu [h]</t>
  </si>
  <si>
    <t>Objednané hodiny provozu vlakových čet</t>
  </si>
  <si>
    <t>Objednané hodiny provozu strojvedoucích</t>
  </si>
  <si>
    <t>Objednávka hodin provozu strojvedoucích</t>
  </si>
  <si>
    <t>Rozdíl objednané přepravní kapacity vůči výchozí [mikm]</t>
  </si>
  <si>
    <t>Objednaná přepravní kapacita vůči výchozí [%]</t>
  </si>
  <si>
    <t>Objednávkový finanční model na Hodiny</t>
  </si>
  <si>
    <t>Objednávková cena za Hodiny [tis.Kč]</t>
  </si>
  <si>
    <t>Objednávková jednotková cena za Hodiny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</si>
  <si>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Hodiny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</si>
  <si>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Hodiny</t>
    </r>
  </si>
  <si>
    <t>Verze 11. 11. 2025</t>
  </si>
  <si>
    <t>… za prosinec na začátku platnosti Jízdního řádu</t>
  </si>
  <si>
    <t>… za prosinec na konci platnosti Jízdního řádu</t>
  </si>
  <si>
    <t>Výchozí jednotková cena [Kč/vlkm] - Průměr období Jízdního řádu 2029/30 až 2038/39</t>
  </si>
  <si>
    <t>Výchozí jednotková cena [Kč/vlkm] - Průměr období Jízdního řádu 2039/40 až 2043/44</t>
  </si>
  <si>
    <t>Výchozí jednotková cena po přepočtu [Kč/vlkm] - Průměr období Jízdního řádu 2029/30 až 2038/39</t>
  </si>
  <si>
    <t>Výchozí jednotková cena po přepočtu [Kč/vlkm] - Průměr období Jízdního řádu 2039/40 až 2043/44</t>
  </si>
  <si>
    <r>
      <t>MP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</si>
  <si>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Přidaný dopravní výkon</t>
  </si>
  <si>
    <t>Přidaná přepravní kapacita</t>
  </si>
  <si>
    <t>Přidaný dopravní výkon [vlkm]</t>
  </si>
  <si>
    <t>Přidaná přepravní kapacita [mikm]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</si>
</sst>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,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/>
    <xf numFmtId="0" fontId="1" fillId="0" borderId="0"/>
  </cellStyleXfs>
  <cellXfs count="401">
    <xf numFmtId="0" fontId="0" fillId="0" borderId="0" xfId="0"/>
    <xf numFmtId="0" fontId="2" fillId="0" borderId="0" xfId="0" applyFont="1"/>
    <xf numFmtId="2" fontId="2" fillId="0" borderId="8" xfId="0" applyNumberFormat="1" applyFont="1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5" xfId="0" applyBorder="1"/>
    <xf numFmtId="0" fontId="0" fillId="0" borderId="6" xfId="0" applyBorder="1"/>
    <xf numFmtId="0" fontId="2" fillId="0" borderId="15" xfId="0" applyFont="1" applyBorder="1"/>
    <xf numFmtId="0" fontId="2" fillId="0" borderId="8" xfId="0" applyFont="1" applyBorder="1"/>
    <xf numFmtId="0" fontId="2" fillId="0" borderId="17" xfId="0" applyFont="1" applyBorder="1"/>
    <xf numFmtId="0" fontId="0" fillId="0" borderId="18" xfId="0" applyBorder="1"/>
    <xf numFmtId="0" fontId="2" fillId="0" borderId="18" xfId="0" applyFont="1" applyBorder="1" applyAlignment="1">
      <alignment horizontal="right"/>
    </xf>
    <xf numFmtId="0" fontId="2" fillId="0" borderId="19" xfId="0" applyFont="1" applyBorder="1"/>
    <xf numFmtId="0" fontId="2" fillId="0" borderId="10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2" fontId="0" fillId="0" borderId="6" xfId="0" applyNumberForma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2" fillId="0" borderId="25" xfId="0" applyNumberFormat="1" applyFont="1" applyBorder="1"/>
    <xf numFmtId="0" fontId="0" fillId="0" borderId="15" xfId="0" applyBorder="1"/>
    <xf numFmtId="2" fontId="2" fillId="0" borderId="7" xfId="0" applyNumberFormat="1" applyFont="1" applyBorder="1" applyAlignment="1">
      <alignment horizontal="right"/>
    </xf>
    <xf numFmtId="0" fontId="2" fillId="0" borderId="21" xfId="0" applyFont="1" applyBorder="1"/>
    <xf numFmtId="0" fontId="4" fillId="3" borderId="16" xfId="0" applyFont="1" applyFill="1" applyBorder="1"/>
    <xf numFmtId="0" fontId="4" fillId="3" borderId="11" xfId="0" applyFont="1" applyFill="1" applyBorder="1"/>
    <xf numFmtId="0" fontId="2" fillId="0" borderId="13" xfId="0" applyFont="1" applyBorder="1"/>
    <xf numFmtId="3" fontId="0" fillId="0" borderId="5" xfId="0" applyNumberFormat="1" applyBorder="1"/>
    <xf numFmtId="0" fontId="4" fillId="5" borderId="16" xfId="0" applyFont="1" applyFill="1" applyBorder="1"/>
    <xf numFmtId="0" fontId="4" fillId="5" borderId="11" xfId="0" applyFont="1" applyFill="1" applyBorder="1"/>
    <xf numFmtId="0" fontId="4" fillId="7" borderId="16" xfId="0" applyFont="1" applyFill="1" applyBorder="1"/>
    <xf numFmtId="0" fontId="2" fillId="0" borderId="16" xfId="0" applyFont="1" applyBorder="1"/>
    <xf numFmtId="0" fontId="0" fillId="0" borderId="31" xfId="0" applyBorder="1"/>
    <xf numFmtId="0" fontId="2" fillId="0" borderId="35" xfId="0" applyFont="1" applyBorder="1"/>
    <xf numFmtId="3" fontId="2" fillId="0" borderId="36" xfId="0" applyNumberFormat="1" applyFont="1" applyBorder="1"/>
    <xf numFmtId="3" fontId="2" fillId="0" borderId="37" xfId="0" applyNumberFormat="1" applyFont="1" applyBorder="1"/>
    <xf numFmtId="3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0" fontId="0" fillId="0" borderId="39" xfId="0" applyBorder="1"/>
    <xf numFmtId="0" fontId="0" fillId="6" borderId="0" xfId="0" applyFill="1"/>
    <xf numFmtId="0" fontId="0" fillId="2" borderId="0" xfId="0" applyFill="1"/>
    <xf numFmtId="0" fontId="2" fillId="0" borderId="11" xfId="0" applyFont="1" applyBorder="1" applyAlignment="1">
      <alignment horizontal="left"/>
    </xf>
    <xf numFmtId="0" fontId="0" fillId="8" borderId="0" xfId="0" applyFill="1"/>
    <xf numFmtId="3" fontId="0" fillId="0" borderId="33" xfId="0" applyNumberFormat="1" applyBorder="1"/>
    <xf numFmtId="49" fontId="0" fillId="0" borderId="2" xfId="0" applyNumberFormat="1" applyBorder="1" applyAlignment="1">
      <alignment horizontal="right"/>
    </xf>
    <xf numFmtId="49" fontId="0" fillId="0" borderId="5" xfId="0" applyNumberFormat="1" applyBorder="1" applyAlignment="1">
      <alignment horizontal="right"/>
    </xf>
    <xf numFmtId="3" fontId="0" fillId="0" borderId="8" xfId="0" applyNumberFormat="1" applyBorder="1"/>
    <xf numFmtId="0" fontId="4" fillId="9" borderId="16" xfId="0" applyFont="1" applyFill="1" applyBorder="1"/>
    <xf numFmtId="0" fontId="2" fillId="0" borderId="18" xfId="0" applyFont="1" applyBorder="1"/>
    <xf numFmtId="0" fontId="0" fillId="0" borderId="8" xfId="0" applyBorder="1"/>
    <xf numFmtId="0" fontId="4" fillId="7" borderId="11" xfId="0" applyFont="1" applyFill="1" applyBorder="1"/>
    <xf numFmtId="0" fontId="0" fillId="0" borderId="33" xfId="0" applyBorder="1"/>
    <xf numFmtId="0" fontId="9" fillId="0" borderId="9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5" fillId="0" borderId="37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8" fillId="0" borderId="0" xfId="0" applyFont="1"/>
    <xf numFmtId="9" fontId="0" fillId="0" borderId="24" xfId="0" applyNumberFormat="1" applyBorder="1"/>
    <xf numFmtId="0" fontId="18" fillId="0" borderId="0" xfId="0" applyFont="1"/>
    <xf numFmtId="0" fontId="2" fillId="0" borderId="31" xfId="0" applyFont="1" applyBorder="1"/>
    <xf numFmtId="0" fontId="0" fillId="0" borderId="34" xfId="0" applyBorder="1"/>
    <xf numFmtId="0" fontId="0" fillId="0" borderId="16" xfId="0" applyBorder="1"/>
    <xf numFmtId="4" fontId="2" fillId="0" borderId="8" xfId="0" applyNumberFormat="1" applyFont="1" applyBorder="1"/>
    <xf numFmtId="9" fontId="0" fillId="0" borderId="5" xfId="0" applyNumberFormat="1" applyBorder="1"/>
    <xf numFmtId="0" fontId="4" fillId="4" borderId="16" xfId="0" applyFont="1" applyFill="1" applyBorder="1"/>
    <xf numFmtId="0" fontId="4" fillId="4" borderId="11" xfId="0" applyFont="1" applyFill="1" applyBorder="1"/>
    <xf numFmtId="0" fontId="2" fillId="0" borderId="12" xfId="0" applyFont="1" applyBorder="1"/>
    <xf numFmtId="0" fontId="2" fillId="0" borderId="19" xfId="0" applyFont="1" applyBorder="1" applyAlignment="1">
      <alignment horizontal="right"/>
    </xf>
    <xf numFmtId="9" fontId="0" fillId="0" borderId="23" xfId="0" applyNumberFormat="1" applyBorder="1"/>
    <xf numFmtId="2" fontId="2" fillId="0" borderId="9" xfId="0" applyNumberFormat="1" applyFont="1" applyBorder="1"/>
    <xf numFmtId="2" fontId="2" fillId="0" borderId="7" xfId="0" applyNumberFormat="1" applyFont="1" applyBorder="1"/>
    <xf numFmtId="165" fontId="0" fillId="0" borderId="1" xfId="0" applyNumberFormat="1" applyBorder="1"/>
    <xf numFmtId="165" fontId="0" fillId="0" borderId="2" xfId="0" applyNumberFormat="1" applyBorder="1"/>
    <xf numFmtId="165" fontId="0" fillId="0" borderId="23" xfId="0" applyNumberFormat="1" applyBorder="1"/>
    <xf numFmtId="165" fontId="0" fillId="0" borderId="11" xfId="0" applyNumberFormat="1" applyBorder="1" applyAlignment="1">
      <alignment horizontal="right"/>
    </xf>
    <xf numFmtId="165" fontId="0" fillId="0" borderId="11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165" fontId="0" fillId="0" borderId="21" xfId="0" applyNumberFormat="1" applyBorder="1"/>
    <xf numFmtId="165" fontId="0" fillId="0" borderId="5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5" fontId="0" fillId="2" borderId="5" xfId="0" applyNumberFormat="1" applyFill="1" applyBorder="1" applyProtection="1">
      <protection locked="0"/>
    </xf>
    <xf numFmtId="165" fontId="0" fillId="0" borderId="29" xfId="0" applyNumberFormat="1" applyBorder="1"/>
    <xf numFmtId="165" fontId="2" fillId="0" borderId="8" xfId="0" applyNumberFormat="1" applyFont="1" applyBorder="1"/>
    <xf numFmtId="165" fontId="2" fillId="0" borderId="7" xfId="0" applyNumberFormat="1" applyFont="1" applyBorder="1"/>
    <xf numFmtId="165" fontId="2" fillId="0" borderId="9" xfId="0" applyNumberFormat="1" applyFont="1" applyBorder="1"/>
    <xf numFmtId="9" fontId="0" fillId="2" borderId="2" xfId="0" applyNumberFormat="1" applyFill="1" applyBorder="1" applyProtection="1">
      <protection locked="0"/>
    </xf>
    <xf numFmtId="9" fontId="0" fillId="2" borderId="5" xfId="0" applyNumberFormat="1" applyFill="1" applyBorder="1" applyProtection="1">
      <protection locked="0"/>
    </xf>
    <xf numFmtId="9" fontId="0" fillId="2" borderId="27" xfId="0" applyNumberFormat="1" applyFill="1" applyBorder="1" applyProtection="1">
      <protection locked="0"/>
    </xf>
    <xf numFmtId="165" fontId="2" fillId="0" borderId="25" xfId="0" applyNumberFormat="1" applyFont="1" applyBorder="1"/>
    <xf numFmtId="165" fontId="0" fillId="0" borderId="24" xfId="0" applyNumberFormat="1" applyBorder="1"/>
    <xf numFmtId="165" fontId="7" fillId="0" borderId="5" xfId="0" applyNumberFormat="1" applyFont="1" applyBorder="1"/>
    <xf numFmtId="0" fontId="4" fillId="9" borderId="11" xfId="0" applyFont="1" applyFill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0" xfId="0" applyAlignment="1">
      <alignment horizontal="left"/>
    </xf>
    <xf numFmtId="165" fontId="0" fillId="0" borderId="27" xfId="0" applyNumberFormat="1" applyBorder="1"/>
    <xf numFmtId="0" fontId="4" fillId="4" borderId="12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3" fontId="2" fillId="0" borderId="1" xfId="0" applyNumberFormat="1" applyFont="1" applyBorder="1"/>
    <xf numFmtId="3" fontId="2" fillId="0" borderId="2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4" fillId="7" borderId="11" xfId="0" applyFont="1" applyFill="1" applyBorder="1" applyAlignment="1">
      <alignment horizontal="left"/>
    </xf>
    <xf numFmtId="4" fontId="2" fillId="0" borderId="36" xfId="0" applyNumberFormat="1" applyFont="1" applyBorder="1"/>
    <xf numFmtId="4" fontId="2" fillId="0" borderId="37" xfId="0" applyNumberFormat="1" applyFont="1" applyBorder="1"/>
    <xf numFmtId="4" fontId="0" fillId="0" borderId="2" xfId="0" applyNumberFormat="1" applyBorder="1"/>
    <xf numFmtId="4" fontId="0" fillId="0" borderId="0" xfId="0" applyNumberFormat="1"/>
    <xf numFmtId="4" fontId="0" fillId="0" borderId="33" xfId="0" applyNumberFormat="1" applyBorder="1"/>
    <xf numFmtId="4" fontId="0" fillId="0" borderId="11" xfId="0" applyNumberFormat="1" applyBorder="1"/>
    <xf numFmtId="0" fontId="0" fillId="0" borderId="0" xfId="0" applyAlignment="1">
      <alignment horizontal="right"/>
    </xf>
    <xf numFmtId="0" fontId="17" fillId="0" borderId="11" xfId="0" applyFont="1" applyBorder="1" applyAlignment="1">
      <alignment horizontal="left"/>
    </xf>
    <xf numFmtId="49" fontId="2" fillId="0" borderId="20" xfId="0" applyNumberFormat="1" applyFont="1" applyBorder="1" applyAlignment="1">
      <alignment horizontal="right"/>
    </xf>
    <xf numFmtId="49" fontId="2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right"/>
    </xf>
    <xf numFmtId="0" fontId="2" fillId="0" borderId="50" xfId="0" applyFont="1" applyBorder="1" applyAlignment="1">
      <alignment horizontal="right"/>
    </xf>
    <xf numFmtId="165" fontId="0" fillId="0" borderId="51" xfId="0" applyNumberFormat="1" applyBorder="1"/>
    <xf numFmtId="165" fontId="0" fillId="0" borderId="53" xfId="0" applyNumberFormat="1" applyBorder="1"/>
    <xf numFmtId="3" fontId="0" fillId="0" borderId="54" xfId="0" applyNumberFormat="1" applyBorder="1"/>
    <xf numFmtId="0" fontId="2" fillId="0" borderId="55" xfId="0" applyFont="1" applyBorder="1"/>
    <xf numFmtId="0" fontId="0" fillId="0" borderId="56" xfId="0" applyBorder="1"/>
    <xf numFmtId="0" fontId="2" fillId="0" borderId="56" xfId="0" applyFont="1" applyBorder="1"/>
    <xf numFmtId="0" fontId="21" fillId="0" borderId="11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4" fontId="0" fillId="0" borderId="5" xfId="0" applyNumberFormat="1" applyBorder="1"/>
    <xf numFmtId="0" fontId="17" fillId="0" borderId="37" xfId="0" applyFont="1" applyBorder="1" applyAlignment="1">
      <alignment horizontal="left"/>
    </xf>
    <xf numFmtId="0" fontId="12" fillId="0" borderId="57" xfId="0" applyFont="1" applyBorder="1" applyAlignment="1">
      <alignment horizontal="left"/>
    </xf>
    <xf numFmtId="3" fontId="0" fillId="0" borderId="58" xfId="0" applyNumberFormat="1" applyBorder="1"/>
    <xf numFmtId="9" fontId="0" fillId="0" borderId="27" xfId="0" applyNumberFormat="1" applyBorder="1"/>
    <xf numFmtId="9" fontId="0" fillId="0" borderId="30" xfId="0" applyNumberFormat="1" applyBorder="1"/>
    <xf numFmtId="9" fontId="0" fillId="0" borderId="2" xfId="0" applyNumberFormat="1" applyBorder="1"/>
    <xf numFmtId="0" fontId="4" fillId="3" borderId="12" xfId="0" applyFont="1" applyFill="1" applyBorder="1" applyAlignment="1">
      <alignment horizontal="left"/>
    </xf>
    <xf numFmtId="2" fontId="0" fillId="0" borderId="0" xfId="0" applyNumberFormat="1"/>
    <xf numFmtId="0" fontId="15" fillId="0" borderId="9" xfId="0" applyFont="1" applyBorder="1" applyAlignment="1">
      <alignment horizontal="left"/>
    </xf>
    <xf numFmtId="0" fontId="0" fillId="0" borderId="5" xfId="0" applyBorder="1" applyAlignment="1">
      <alignment horizontal="right"/>
    </xf>
    <xf numFmtId="3" fontId="0" fillId="0" borderId="10" xfId="0" applyNumberFormat="1" applyBorder="1"/>
    <xf numFmtId="3" fontId="0" fillId="0" borderId="21" xfId="0" applyNumberFormat="1" applyBorder="1"/>
    <xf numFmtId="9" fontId="22" fillId="2" borderId="5" xfId="4" applyNumberFormat="1" applyFill="1" applyBorder="1" applyProtection="1">
      <protection locked="0"/>
    </xf>
    <xf numFmtId="2" fontId="0" fillId="6" borderId="2" xfId="0" applyNumberFormat="1" applyFill="1" applyBorder="1" applyProtection="1">
      <protection locked="0"/>
    </xf>
    <xf numFmtId="2" fontId="0" fillId="6" borderId="5" xfId="0" applyNumberFormat="1" applyFill="1" applyBorder="1" applyProtection="1">
      <protection locked="0"/>
    </xf>
    <xf numFmtId="3" fontId="0" fillId="6" borderId="5" xfId="0" applyNumberFormat="1" applyFill="1" applyBorder="1" applyProtection="1">
      <protection locked="0"/>
    </xf>
    <xf numFmtId="165" fontId="0" fillId="6" borderId="5" xfId="0" applyNumberFormat="1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0" fillId="6" borderId="5" xfId="0" applyFill="1" applyBorder="1" applyProtection="1">
      <protection locked="0"/>
    </xf>
    <xf numFmtId="3" fontId="20" fillId="6" borderId="5" xfId="0" applyNumberFormat="1" applyFont="1" applyFill="1" applyBorder="1" applyProtection="1">
      <protection locked="0"/>
    </xf>
    <xf numFmtId="2" fontId="20" fillId="6" borderId="5" xfId="0" applyNumberFormat="1" applyFont="1" applyFill="1" applyBorder="1" applyProtection="1">
      <protection locked="0"/>
    </xf>
    <xf numFmtId="2" fontId="20" fillId="6" borderId="2" xfId="0" applyNumberFormat="1" applyFont="1" applyFill="1" applyBorder="1" applyProtection="1">
      <protection locked="0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10" borderId="0" xfId="0" applyFill="1"/>
    <xf numFmtId="2" fontId="5" fillId="10" borderId="5" xfId="0" applyNumberFormat="1" applyFont="1" applyFill="1" applyBorder="1"/>
    <xf numFmtId="0" fontId="0" fillId="10" borderId="5" xfId="0" applyFill="1" applyBorder="1"/>
    <xf numFmtId="0" fontId="0" fillId="10" borderId="14" xfId="0" applyFill="1" applyBorder="1"/>
    <xf numFmtId="2" fontId="0" fillId="6" borderId="5" xfId="0" applyNumberFormat="1" applyFill="1" applyBorder="1"/>
    <xf numFmtId="0" fontId="0" fillId="10" borderId="6" xfId="0" applyFill="1" applyBorder="1" applyAlignment="1">
      <alignment horizontal="left"/>
    </xf>
    <xf numFmtId="49" fontId="0" fillId="10" borderId="5" xfId="0" applyNumberFormat="1" applyFill="1" applyBorder="1" applyAlignment="1">
      <alignment horizontal="right"/>
    </xf>
    <xf numFmtId="49" fontId="0" fillId="10" borderId="2" xfId="0" applyNumberFormat="1" applyFill="1" applyBorder="1" applyAlignment="1">
      <alignment horizontal="right"/>
    </xf>
    <xf numFmtId="0" fontId="0" fillId="10" borderId="2" xfId="0" applyFill="1" applyBorder="1"/>
    <xf numFmtId="0" fontId="0" fillId="10" borderId="13" xfId="0" applyFill="1" applyBorder="1"/>
    <xf numFmtId="0" fontId="2" fillId="10" borderId="18" xfId="0" applyFont="1" applyFill="1" applyBorder="1" applyAlignment="1">
      <alignment horizontal="right"/>
    </xf>
    <xf numFmtId="0" fontId="2" fillId="10" borderId="19" xfId="0" applyFont="1" applyFill="1" applyBorder="1" applyAlignment="1">
      <alignment horizontal="left"/>
    </xf>
    <xf numFmtId="0" fontId="0" fillId="10" borderId="18" xfId="0" applyFill="1" applyBorder="1"/>
    <xf numFmtId="0" fontId="2" fillId="10" borderId="17" xfId="0" applyFont="1" applyFill="1" applyBorder="1"/>
    <xf numFmtId="0" fontId="4" fillId="11" borderId="12" xfId="0" applyFont="1" applyFill="1" applyBorder="1" applyAlignment="1">
      <alignment horizontal="left"/>
    </xf>
    <xf numFmtId="0" fontId="4" fillId="11" borderId="11" xfId="0" applyFont="1" applyFill="1" applyBorder="1"/>
    <xf numFmtId="0" fontId="4" fillId="11" borderId="16" xfId="0" applyFont="1" applyFill="1" applyBorder="1"/>
    <xf numFmtId="165" fontId="0" fillId="10" borderId="5" xfId="0" applyNumberFormat="1" applyFill="1" applyBorder="1"/>
    <xf numFmtId="0" fontId="0" fillId="0" borderId="11" xfId="0" applyBorder="1"/>
    <xf numFmtId="2" fontId="0" fillId="10" borderId="9" xfId="0" applyNumberFormat="1" applyFill="1" applyBorder="1" applyAlignment="1">
      <alignment horizontal="right"/>
    </xf>
    <xf numFmtId="2" fontId="0" fillId="10" borderId="8" xfId="0" applyNumberFormat="1" applyFill="1" applyBorder="1" applyAlignment="1">
      <alignment horizontal="right"/>
    </xf>
    <xf numFmtId="0" fontId="0" fillId="0" borderId="7" xfId="0" applyBorder="1"/>
    <xf numFmtId="2" fontId="0" fillId="10" borderId="56" xfId="0" applyNumberFormat="1" applyFill="1" applyBorder="1"/>
    <xf numFmtId="0" fontId="0" fillId="10" borderId="56" xfId="0" applyFill="1" applyBorder="1" applyAlignment="1">
      <alignment horizontal="right"/>
    </xf>
    <xf numFmtId="10" fontId="0" fillId="10" borderId="60" xfId="0" applyNumberFormat="1" applyFill="1" applyBorder="1" applyAlignment="1">
      <alignment horizontal="right"/>
    </xf>
    <xf numFmtId="10" fontId="0" fillId="10" borderId="56" xfId="0" applyNumberFormat="1" applyFill="1" applyBorder="1" applyAlignment="1">
      <alignment horizontal="right"/>
    </xf>
    <xf numFmtId="166" fontId="0" fillId="10" borderId="56" xfId="0" applyNumberFormat="1" applyFill="1" applyBorder="1"/>
    <xf numFmtId="2" fontId="0" fillId="10" borderId="59" xfId="0" applyNumberFormat="1" applyFill="1" applyBorder="1" applyAlignment="1">
      <alignment horizontal="right"/>
    </xf>
    <xf numFmtId="2" fontId="2" fillId="0" borderId="11" xfId="0" applyNumberFormat="1" applyFont="1" applyBorder="1"/>
    <xf numFmtId="0" fontId="0" fillId="0" borderId="10" xfId="0" applyBorder="1"/>
    <xf numFmtId="2" fontId="2" fillId="10" borderId="25" xfId="0" applyNumberFormat="1" applyFont="1" applyFill="1" applyBorder="1"/>
    <xf numFmtId="2" fontId="2" fillId="10" borderId="8" xfId="0" applyNumberFormat="1" applyFont="1" applyFill="1" applyBorder="1"/>
    <xf numFmtId="2" fontId="2" fillId="10" borderId="9" xfId="0" applyNumberFormat="1" applyFont="1" applyFill="1" applyBorder="1"/>
    <xf numFmtId="2" fontId="2" fillId="10" borderId="7" xfId="0" applyNumberFormat="1" applyFont="1" applyFill="1" applyBorder="1" applyAlignment="1">
      <alignment horizontal="right"/>
    </xf>
    <xf numFmtId="165" fontId="0" fillId="10" borderId="61" xfId="0" applyNumberFormat="1" applyFill="1" applyBorder="1"/>
    <xf numFmtId="165" fontId="0" fillId="10" borderId="11" xfId="0" applyNumberFormat="1" applyFill="1" applyBorder="1"/>
    <xf numFmtId="165" fontId="0" fillId="10" borderId="10" xfId="0" applyNumberFormat="1" applyFill="1" applyBorder="1"/>
    <xf numFmtId="165" fontId="0" fillId="10" borderId="12" xfId="0" applyNumberFormat="1" applyFill="1" applyBorder="1"/>
    <xf numFmtId="165" fontId="2" fillId="10" borderId="9" xfId="0" applyNumberFormat="1" applyFont="1" applyFill="1" applyBorder="1"/>
    <xf numFmtId="165" fontId="2" fillId="10" borderId="7" xfId="0" applyNumberFormat="1" applyFont="1" applyFill="1" applyBorder="1"/>
    <xf numFmtId="165" fontId="0" fillId="10" borderId="6" xfId="0" applyNumberFormat="1" applyFill="1" applyBorder="1"/>
    <xf numFmtId="165" fontId="0" fillId="10" borderId="4" xfId="0" applyNumberFormat="1" applyFill="1" applyBorder="1"/>
    <xf numFmtId="165" fontId="2" fillId="10" borderId="25" xfId="0" applyNumberFormat="1" applyFont="1" applyFill="1" applyBorder="1"/>
    <xf numFmtId="165" fontId="2" fillId="10" borderId="8" xfId="0" applyNumberFormat="1" applyFont="1" applyFill="1" applyBorder="1"/>
    <xf numFmtId="9" fontId="0" fillId="10" borderId="30" xfId="0" applyNumberFormat="1" applyFill="1" applyBorder="1"/>
    <xf numFmtId="9" fontId="0" fillId="10" borderId="27" xfId="0" applyNumberFormat="1" applyFill="1" applyBorder="1"/>
    <xf numFmtId="165" fontId="0" fillId="10" borderId="29" xfId="0" applyNumberFormat="1" applyFill="1" applyBorder="1"/>
    <xf numFmtId="9" fontId="0" fillId="10" borderId="24" xfId="0" applyNumberFormat="1" applyFill="1" applyBorder="1"/>
    <xf numFmtId="9" fontId="0" fillId="10" borderId="5" xfId="0" applyNumberFormat="1" applyFill="1" applyBorder="1"/>
    <xf numFmtId="9" fontId="0" fillId="10" borderId="62" xfId="0" applyNumberFormat="1" applyFill="1" applyBorder="1"/>
    <xf numFmtId="9" fontId="0" fillId="10" borderId="2" xfId="0" applyNumberFormat="1" applyFill="1" applyBorder="1"/>
    <xf numFmtId="165" fontId="0" fillId="10" borderId="3" xfId="0" applyNumberFormat="1" applyFill="1" applyBorder="1"/>
    <xf numFmtId="165" fontId="0" fillId="10" borderId="1" xfId="0" applyNumberFormat="1" applyFill="1" applyBorder="1"/>
    <xf numFmtId="0" fontId="4" fillId="4" borderId="21" xfId="0" applyFont="1" applyFill="1" applyBorder="1"/>
    <xf numFmtId="0" fontId="2" fillId="0" borderId="63" xfId="0" applyFont="1" applyBorder="1" applyAlignment="1">
      <alignment horizontal="right"/>
    </xf>
    <xf numFmtId="0" fontId="0" fillId="0" borderId="13" xfId="0" applyBorder="1" applyAlignment="1">
      <alignment horizontal="left"/>
    </xf>
    <xf numFmtId="2" fontId="0" fillId="0" borderId="64" xfId="0" applyNumberFormat="1" applyBorder="1" applyAlignment="1">
      <alignment horizontal="right"/>
    </xf>
    <xf numFmtId="9" fontId="0" fillId="6" borderId="23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2" fontId="0" fillId="0" borderId="65" xfId="0" applyNumberFormat="1" applyBorder="1" applyAlignment="1">
      <alignment horizontal="right"/>
    </xf>
    <xf numFmtId="9" fontId="0" fillId="6" borderId="24" xfId="0" applyNumberFormat="1" applyFill="1" applyBorder="1" applyAlignment="1">
      <alignment horizontal="right"/>
    </xf>
    <xf numFmtId="0" fontId="0" fillId="0" borderId="15" xfId="0" applyBorder="1" applyAlignment="1">
      <alignment horizontal="left"/>
    </xf>
    <xf numFmtId="2" fontId="0" fillId="0" borderId="66" xfId="0" applyNumberFormat="1" applyBorder="1" applyAlignment="1">
      <alignment horizontal="right"/>
    </xf>
    <xf numFmtId="9" fontId="0" fillId="6" borderId="25" xfId="0" applyNumberFormat="1" applyFill="1" applyBorder="1" applyAlignment="1">
      <alignment horizontal="right"/>
    </xf>
    <xf numFmtId="0" fontId="2" fillId="0" borderId="38" xfId="0" applyFont="1" applyBorder="1" applyAlignment="1">
      <alignment vertical="center"/>
    </xf>
    <xf numFmtId="2" fontId="2" fillId="0" borderId="67" xfId="0" applyNumberFormat="1" applyFont="1" applyBorder="1" applyAlignment="1">
      <alignment horizontal="right"/>
    </xf>
    <xf numFmtId="0" fontId="0" fillId="0" borderId="68" xfId="0" applyBorder="1" applyAlignment="1">
      <alignment horizontal="right"/>
    </xf>
    <xf numFmtId="0" fontId="4" fillId="12" borderId="16" xfId="0" applyFont="1" applyFill="1" applyBorder="1"/>
    <xf numFmtId="0" fontId="4" fillId="12" borderId="11" xfId="0" applyFont="1" applyFill="1" applyBorder="1"/>
    <xf numFmtId="4" fontId="20" fillId="0" borderId="2" xfId="0" applyNumberFormat="1" applyFont="1" applyBorder="1" applyAlignment="1">
      <alignment horizontal="right"/>
    </xf>
    <xf numFmtId="4" fontId="20" fillId="0" borderId="5" xfId="0" applyNumberFormat="1" applyFont="1" applyBorder="1" applyAlignment="1">
      <alignment horizontal="right"/>
    </xf>
    <xf numFmtId="0" fontId="9" fillId="0" borderId="46" xfId="0" applyFont="1" applyBorder="1" applyAlignment="1">
      <alignment horizontal="left"/>
    </xf>
    <xf numFmtId="4" fontId="0" fillId="13" borderId="1" xfId="0" applyNumberFormat="1" applyFill="1" applyBorder="1" applyAlignment="1">
      <alignment horizontal="right"/>
    </xf>
    <xf numFmtId="4" fontId="0" fillId="13" borderId="29" xfId="0" applyNumberFormat="1" applyFill="1" applyBorder="1" applyAlignment="1">
      <alignment horizontal="right"/>
    </xf>
    <xf numFmtId="4" fontId="0" fillId="13" borderId="4" xfId="0" applyNumberFormat="1" applyFill="1" applyBorder="1" applyAlignment="1">
      <alignment horizontal="right"/>
    </xf>
    <xf numFmtId="4" fontId="0" fillId="0" borderId="48" xfId="0" applyNumberFormat="1" applyBorder="1"/>
    <xf numFmtId="4" fontId="20" fillId="0" borderId="8" xfId="0" applyNumberFormat="1" applyFont="1" applyBorder="1" applyAlignment="1">
      <alignment horizontal="right"/>
    </xf>
    <xf numFmtId="49" fontId="2" fillId="10" borderId="18" xfId="0" applyNumberFormat="1" applyFont="1" applyFill="1" applyBorder="1" applyAlignment="1">
      <alignment horizontal="right"/>
    </xf>
    <xf numFmtId="0" fontId="18" fillId="10" borderId="0" xfId="0" applyFont="1" applyFill="1"/>
    <xf numFmtId="0" fontId="2" fillId="0" borderId="2" xfId="0" applyFont="1" applyBorder="1"/>
    <xf numFmtId="0" fontId="12" fillId="0" borderId="12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2" fillId="0" borderId="11" xfId="0" applyFont="1" applyBorder="1"/>
    <xf numFmtId="165" fontId="24" fillId="0" borderId="0" xfId="0" applyNumberFormat="1" applyFont="1"/>
    <xf numFmtId="0" fontId="24" fillId="0" borderId="0" xfId="0" applyFont="1"/>
    <xf numFmtId="2" fontId="25" fillId="0" borderId="5" xfId="0" applyNumberFormat="1" applyFont="1" applyBorder="1"/>
    <xf numFmtId="165" fontId="21" fillId="0" borderId="8" xfId="0" applyNumberFormat="1" applyFont="1" applyBorder="1"/>
    <xf numFmtId="0" fontId="12" fillId="10" borderId="49" xfId="0" applyFont="1" applyFill="1" applyBorder="1" applyAlignment="1">
      <alignment horizontal="left"/>
    </xf>
    <xf numFmtId="3" fontId="0" fillId="6" borderId="4" xfId="0" applyNumberFormat="1" applyFill="1" applyBorder="1"/>
    <xf numFmtId="3" fontId="0" fillId="6" borderId="5" xfId="0" applyNumberFormat="1" applyFill="1" applyBorder="1"/>
    <xf numFmtId="3" fontId="0" fillId="6" borderId="6" xfId="0" applyNumberFormat="1" applyFill="1" applyBorder="1"/>
    <xf numFmtId="3" fontId="0" fillId="0" borderId="52" xfId="0" applyNumberFormat="1" applyBorder="1"/>
    <xf numFmtId="0" fontId="12" fillId="10" borderId="9" xfId="0" applyFont="1" applyFill="1" applyBorder="1" applyAlignment="1">
      <alignment horizontal="left"/>
    </xf>
    <xf numFmtId="0" fontId="2" fillId="0" borderId="56" xfId="0" applyFont="1" applyBorder="1" applyAlignment="1">
      <alignment horizontal="left"/>
    </xf>
    <xf numFmtId="3" fontId="0" fillId="6" borderId="41" xfId="0" applyNumberFormat="1" applyFill="1" applyBorder="1"/>
    <xf numFmtId="3" fontId="0" fillId="6" borderId="40" xfId="0" applyNumberFormat="1" applyFill="1" applyBorder="1"/>
    <xf numFmtId="165" fontId="0" fillId="0" borderId="69" xfId="0" applyNumberFormat="1" applyBorder="1"/>
    <xf numFmtId="165" fontId="0" fillId="0" borderId="70" xfId="0" applyNumberFormat="1" applyBorder="1"/>
    <xf numFmtId="0" fontId="2" fillId="0" borderId="21" xfId="0" applyFont="1" applyBorder="1" applyAlignment="1">
      <alignment horizontal="left"/>
    </xf>
    <xf numFmtId="165" fontId="0" fillId="14" borderId="47" xfId="0" applyNumberFormat="1" applyFill="1" applyBorder="1"/>
    <xf numFmtId="165" fontId="0" fillId="14" borderId="0" xfId="0" applyNumberFormat="1" applyFill="1"/>
    <xf numFmtId="165" fontId="0" fillId="14" borderId="1" xfId="0" applyNumberFormat="1" applyFill="1" applyBorder="1"/>
    <xf numFmtId="165" fontId="0" fillId="14" borderId="2" xfId="0" applyNumberFormat="1" applyFill="1" applyBorder="1"/>
    <xf numFmtId="165" fontId="0" fillId="10" borderId="2" xfId="0" applyNumberFormat="1" applyFill="1" applyBorder="1"/>
    <xf numFmtId="165" fontId="0" fillId="10" borderId="27" xfId="0" applyNumberFormat="1" applyFill="1" applyBorder="1"/>
    <xf numFmtId="2" fontId="0" fillId="10" borderId="0" xfId="0" applyNumberFormat="1" applyFill="1"/>
    <xf numFmtId="0" fontId="21" fillId="10" borderId="11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3" fontId="2" fillId="0" borderId="0" xfId="0" applyNumberFormat="1" applyFont="1"/>
    <xf numFmtId="3" fontId="0" fillId="0" borderId="70" xfId="0" applyNumberFormat="1" applyBorder="1"/>
    <xf numFmtId="3" fontId="0" fillId="0" borderId="27" xfId="0" applyNumberFormat="1" applyBorder="1"/>
    <xf numFmtId="3" fontId="0" fillId="0" borderId="72" xfId="0" applyNumberFormat="1" applyBorder="1"/>
    <xf numFmtId="3" fontId="0" fillId="0" borderId="71" xfId="0" applyNumberFormat="1" applyBorder="1"/>
    <xf numFmtId="9" fontId="0" fillId="0" borderId="1" xfId="0" applyNumberFormat="1" applyBorder="1"/>
    <xf numFmtId="9" fontId="0" fillId="0" borderId="4" xfId="0" applyNumberFormat="1" applyBorder="1"/>
    <xf numFmtId="9" fontId="0" fillId="0" borderId="29" xfId="0" applyNumberFormat="1" applyBorder="1"/>
    <xf numFmtId="0" fontId="4" fillId="10" borderId="11" xfId="0" applyFont="1" applyFill="1" applyBorder="1" applyAlignment="1">
      <alignment horizontal="left"/>
    </xf>
    <xf numFmtId="0" fontId="2" fillId="10" borderId="11" xfId="0" applyFont="1" applyFill="1" applyBorder="1" applyAlignment="1">
      <alignment horizontal="left"/>
    </xf>
    <xf numFmtId="0" fontId="0" fillId="10" borderId="56" xfId="0" applyFill="1" applyBorder="1"/>
    <xf numFmtId="0" fontId="0" fillId="10" borderId="73" xfId="0" applyFill="1" applyBorder="1"/>
    <xf numFmtId="0" fontId="2" fillId="10" borderId="22" xfId="0" applyFont="1" applyFill="1" applyBorder="1" applyAlignment="1">
      <alignment horizontal="right"/>
    </xf>
    <xf numFmtId="2" fontId="0" fillId="6" borderId="24" xfId="0" applyNumberFormat="1" applyFill="1" applyBorder="1"/>
    <xf numFmtId="2" fontId="5" fillId="10" borderId="24" xfId="0" applyNumberFormat="1" applyFont="1" applyFill="1" applyBorder="1"/>
    <xf numFmtId="0" fontId="0" fillId="10" borderId="38" xfId="0" applyFill="1" applyBorder="1"/>
    <xf numFmtId="0" fontId="0" fillId="10" borderId="39" xfId="0" applyFill="1" applyBorder="1"/>
    <xf numFmtId="0" fontId="0" fillId="10" borderId="40" xfId="0" applyFill="1" applyBorder="1" applyAlignment="1">
      <alignment horizontal="left"/>
    </xf>
    <xf numFmtId="2" fontId="5" fillId="10" borderId="8" xfId="0" applyNumberFormat="1" applyFont="1" applyFill="1" applyBorder="1"/>
    <xf numFmtId="2" fontId="5" fillId="10" borderId="25" xfId="0" applyNumberFormat="1" applyFont="1" applyFill="1" applyBorder="1"/>
    <xf numFmtId="0" fontId="0" fillId="6" borderId="24" xfId="0" applyFill="1" applyBorder="1" applyProtection="1">
      <protection locked="0"/>
    </xf>
    <xf numFmtId="165" fontId="7" fillId="0" borderId="4" xfId="0" applyNumberFormat="1" applyFont="1" applyBorder="1"/>
    <xf numFmtId="165" fontId="7" fillId="0" borderId="6" xfId="0" applyNumberFormat="1" applyFont="1" applyBorder="1"/>
    <xf numFmtId="165" fontId="20" fillId="0" borderId="1" xfId="0" applyNumberFormat="1" applyFont="1" applyBorder="1"/>
    <xf numFmtId="165" fontId="20" fillId="0" borderId="2" xfId="0" applyNumberFormat="1" applyFont="1" applyBorder="1"/>
    <xf numFmtId="165" fontId="20" fillId="0" borderId="3" xfId="0" applyNumberFormat="1" applyFont="1" applyBorder="1"/>
    <xf numFmtId="165" fontId="20" fillId="0" borderId="4" xfId="0" applyNumberFormat="1" applyFont="1" applyBorder="1"/>
    <xf numFmtId="165" fontId="20" fillId="0" borderId="5" xfId="0" applyNumberFormat="1" applyFont="1" applyBorder="1"/>
    <xf numFmtId="165" fontId="20" fillId="0" borderId="6" xfId="0" applyNumberFormat="1" applyFont="1" applyBorder="1"/>
    <xf numFmtId="3" fontId="0" fillId="0" borderId="23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2" fillId="0" borderId="74" xfId="0" applyNumberFormat="1" applyFont="1" applyBorder="1"/>
    <xf numFmtId="3" fontId="0" fillId="2" borderId="33" xfId="0" applyNumberFormat="1" applyFill="1" applyBorder="1" applyProtection="1">
      <protection locked="0"/>
    </xf>
    <xf numFmtId="3" fontId="0" fillId="0" borderId="32" xfId="0" applyNumberFormat="1" applyBorder="1"/>
    <xf numFmtId="9" fontId="0" fillId="6" borderId="2" xfId="0" applyNumberFormat="1" applyFill="1" applyBorder="1"/>
    <xf numFmtId="9" fontId="0" fillId="6" borderId="5" xfId="0" applyNumberFormat="1" applyFill="1" applyBorder="1"/>
    <xf numFmtId="9" fontId="0" fillId="14" borderId="4" xfId="0" applyNumberFormat="1" applyFill="1" applyBorder="1"/>
    <xf numFmtId="9" fontId="0" fillId="6" borderId="4" xfId="0" applyNumberFormat="1" applyFill="1" applyBorder="1"/>
    <xf numFmtId="9" fontId="22" fillId="6" borderId="5" xfId="4" applyNumberFormat="1" applyFill="1" applyBorder="1"/>
    <xf numFmtId="9" fontId="22" fillId="0" borderId="5" xfId="4" applyNumberFormat="1" applyBorder="1"/>
    <xf numFmtId="165" fontId="0" fillId="6" borderId="5" xfId="0" applyNumberFormat="1" applyFill="1" applyBorder="1"/>
    <xf numFmtId="9" fontId="0" fillId="6" borderId="27" xfId="0" applyNumberFormat="1" applyFill="1" applyBorder="1"/>
    <xf numFmtId="0" fontId="0" fillId="0" borderId="10" xfId="0" applyBorder="1" applyAlignment="1">
      <alignment horizontal="right"/>
    </xf>
    <xf numFmtId="166" fontId="0" fillId="6" borderId="56" xfId="0" applyNumberFormat="1" applyFill="1" applyBorder="1"/>
    <xf numFmtId="10" fontId="0" fillId="0" borderId="11" xfId="0" applyNumberFormat="1" applyBorder="1" applyAlignment="1">
      <alignment horizontal="right"/>
    </xf>
    <xf numFmtId="10" fontId="0" fillId="0" borderId="21" xfId="0" applyNumberFormat="1" applyBorder="1" applyAlignment="1">
      <alignment horizontal="right"/>
    </xf>
    <xf numFmtId="2" fontId="0" fillId="10" borderId="7" xfId="0" applyNumberFormat="1" applyFill="1" applyBorder="1" applyAlignment="1">
      <alignment horizontal="right"/>
    </xf>
    <xf numFmtId="2" fontId="0" fillId="10" borderId="25" xfId="0" applyNumberFormat="1" applyFill="1" applyBorder="1" applyAlignment="1">
      <alignment horizontal="right"/>
    </xf>
    <xf numFmtId="9" fontId="0" fillId="2" borderId="1" xfId="0" applyNumberFormat="1" applyFill="1" applyBorder="1" applyProtection="1">
      <protection locked="0"/>
    </xf>
    <xf numFmtId="9" fontId="0" fillId="2" borderId="4" xfId="0" applyNumberFormat="1" applyFill="1" applyBorder="1" applyProtection="1">
      <protection locked="0"/>
    </xf>
    <xf numFmtId="9" fontId="0" fillId="2" borderId="29" xfId="0" applyNumberFormat="1" applyFill="1" applyBorder="1" applyProtection="1">
      <protection locked="0"/>
    </xf>
    <xf numFmtId="165" fontId="6" fillId="0" borderId="44" xfId="3" applyNumberFormat="1" applyBorder="1" applyProtection="1"/>
    <xf numFmtId="0" fontId="4" fillId="3" borderId="12" xfId="0" applyFont="1" applyFill="1" applyBorder="1"/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2" fontId="0" fillId="0" borderId="5" xfId="0" applyNumberFormat="1" applyBorder="1"/>
    <xf numFmtId="2" fontId="20" fillId="0" borderId="5" xfId="0" applyNumberFormat="1" applyFont="1" applyBorder="1"/>
    <xf numFmtId="2" fontId="5" fillId="0" borderId="5" xfId="0" applyNumberFormat="1" applyFont="1" applyBorder="1"/>
    <xf numFmtId="165" fontId="0" fillId="0" borderId="44" xfId="0" applyNumberFormat="1" applyBorder="1"/>
    <xf numFmtId="3" fontId="20" fillId="0" borderId="5" xfId="0" applyNumberFormat="1" applyFont="1" applyBorder="1"/>
    <xf numFmtId="2" fontId="5" fillId="0" borderId="4" xfId="0" applyNumberFormat="1" applyFont="1" applyBorder="1" applyAlignment="1">
      <alignment horizontal="right"/>
    </xf>
    <xf numFmtId="0" fontId="0" fillId="0" borderId="38" xfId="0" applyBorder="1"/>
    <xf numFmtId="2" fontId="5" fillId="0" borderId="41" xfId="0" applyNumberFormat="1" applyFont="1" applyBorder="1" applyAlignment="1">
      <alignment horizontal="right"/>
    </xf>
    <xf numFmtId="2" fontId="5" fillId="0" borderId="39" xfId="0" applyNumberFormat="1" applyFont="1" applyBorder="1"/>
    <xf numFmtId="165" fontId="0" fillId="0" borderId="45" xfId="0" applyNumberFormat="1" applyBorder="1"/>
    <xf numFmtId="0" fontId="2" fillId="0" borderId="9" xfId="0" applyFont="1" applyBorder="1" applyAlignment="1">
      <alignment horizontal="left"/>
    </xf>
    <xf numFmtId="0" fontId="4" fillId="9" borderId="11" xfId="0" applyFont="1" applyFill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23" xfId="0" applyNumberFormat="1" applyBorder="1"/>
    <xf numFmtId="3" fontId="0" fillId="0" borderId="4" xfId="0" applyNumberFormat="1" applyBorder="1"/>
    <xf numFmtId="3" fontId="0" fillId="0" borderId="24" xfId="0" applyNumberFormat="1" applyBorder="1"/>
    <xf numFmtId="0" fontId="12" fillId="0" borderId="5" xfId="0" applyFont="1" applyBorder="1" applyAlignment="1">
      <alignment horizontal="left"/>
    </xf>
    <xf numFmtId="0" fontId="12" fillId="10" borderId="5" xfId="0" applyFont="1" applyFill="1" applyBorder="1" applyAlignment="1">
      <alignment horizontal="left"/>
    </xf>
    <xf numFmtId="3" fontId="0" fillId="0" borderId="0" xfId="0" applyNumberFormat="1"/>
    <xf numFmtId="0" fontId="12" fillId="10" borderId="8" xfId="0" applyFont="1" applyFill="1" applyBorder="1" applyAlignment="1">
      <alignment horizontal="left"/>
    </xf>
    <xf numFmtId="3" fontId="0" fillId="0" borderId="7" xfId="0" applyNumberFormat="1" applyBorder="1"/>
    <xf numFmtId="3" fontId="0" fillId="0" borderId="25" xfId="0" applyNumberFormat="1" applyBorder="1"/>
    <xf numFmtId="0" fontId="0" fillId="0" borderId="37" xfId="0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23" xfId="0" applyNumberFormat="1" applyFont="1" applyBorder="1"/>
    <xf numFmtId="4" fontId="0" fillId="0" borderId="24" xfId="0" applyNumberFormat="1" applyBorder="1"/>
    <xf numFmtId="0" fontId="12" fillId="0" borderId="8" xfId="0" applyFont="1" applyBorder="1" applyAlignment="1">
      <alignment horizontal="left"/>
    </xf>
    <xf numFmtId="4" fontId="0" fillId="0" borderId="8" xfId="0" applyNumberFormat="1" applyBorder="1"/>
    <xf numFmtId="4" fontId="0" fillId="0" borderId="25" xfId="0" applyNumberFormat="1" applyBorder="1"/>
    <xf numFmtId="0" fontId="15" fillId="0" borderId="11" xfId="0" applyFont="1" applyBorder="1" applyAlignment="1">
      <alignment horizontal="left"/>
    </xf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21" xfId="0" applyNumberFormat="1" applyFont="1" applyBorder="1"/>
    <xf numFmtId="9" fontId="0" fillId="0" borderId="7" xfId="0" applyNumberFormat="1" applyBorder="1" applyAlignment="1">
      <alignment horizontal="right"/>
    </xf>
    <xf numFmtId="9" fontId="0" fillId="0" borderId="8" xfId="0" applyNumberFormat="1" applyBorder="1" applyAlignment="1">
      <alignment horizontal="right"/>
    </xf>
    <xf numFmtId="9" fontId="0" fillId="0" borderId="25" xfId="0" applyNumberFormat="1" applyBorder="1" applyAlignment="1">
      <alignment horizontal="right"/>
    </xf>
    <xf numFmtId="0" fontId="15" fillId="0" borderId="12" xfId="0" applyFont="1" applyBorder="1" applyAlignment="1">
      <alignment horizontal="left"/>
    </xf>
    <xf numFmtId="0" fontId="12" fillId="10" borderId="3" xfId="0" applyFont="1" applyFill="1" applyBorder="1" applyAlignment="1">
      <alignment horizontal="left"/>
    </xf>
    <xf numFmtId="3" fontId="0" fillId="6" borderId="1" xfId="0" applyNumberFormat="1" applyFill="1" applyBorder="1" applyAlignment="1" applyProtection="1">
      <alignment horizontal="right"/>
      <protection locked="0"/>
    </xf>
    <xf numFmtId="3" fontId="0" fillId="6" borderId="2" xfId="0" applyNumberFormat="1" applyFill="1" applyBorder="1" applyAlignment="1" applyProtection="1">
      <alignment horizontal="right"/>
      <protection locked="0"/>
    </xf>
    <xf numFmtId="3" fontId="0" fillId="6" borderId="23" xfId="0" applyNumberFormat="1" applyFill="1" applyBorder="1" applyAlignment="1" applyProtection="1">
      <alignment horizontal="right"/>
      <protection locked="0"/>
    </xf>
    <xf numFmtId="3" fontId="0" fillId="6" borderId="4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Alignment="1" applyProtection="1">
      <alignment horizontal="right"/>
      <protection locked="0"/>
    </xf>
    <xf numFmtId="3" fontId="0" fillId="6" borderId="24" xfId="0" applyNumberFormat="1" applyFill="1" applyBorder="1" applyAlignment="1" applyProtection="1">
      <alignment horizontal="right"/>
      <protection locked="0"/>
    </xf>
    <xf numFmtId="3" fontId="0" fillId="6" borderId="7" xfId="0" applyNumberFormat="1" applyFill="1" applyBorder="1" applyAlignment="1" applyProtection="1">
      <alignment horizontal="right"/>
      <protection locked="0"/>
    </xf>
    <xf numFmtId="3" fontId="0" fillId="6" borderId="8" xfId="0" applyNumberFormat="1" applyFill="1" applyBorder="1" applyAlignment="1" applyProtection="1">
      <alignment horizontal="right"/>
      <protection locked="0"/>
    </xf>
    <xf numFmtId="3" fontId="0" fillId="6" borderId="25" xfId="0" applyNumberFormat="1" applyFill="1" applyBorder="1" applyAlignment="1" applyProtection="1">
      <alignment horizontal="right"/>
      <protection locked="0"/>
    </xf>
    <xf numFmtId="2" fontId="2" fillId="0" borderId="25" xfId="0" applyNumberFormat="1" applyFont="1" applyBorder="1" applyAlignment="1">
      <alignment horizontal="right"/>
    </xf>
    <xf numFmtId="4" fontId="0" fillId="6" borderId="7" xfId="0" applyNumberFormat="1" applyFill="1" applyBorder="1" applyAlignment="1" applyProtection="1">
      <alignment horizontal="right"/>
      <protection locked="0"/>
    </xf>
    <xf numFmtId="4" fontId="0" fillId="6" borderId="2" xfId="0" applyNumberForma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4" fontId="0" fillId="6" borderId="5" xfId="0" applyNumberFormat="1" applyFill="1" applyBorder="1" applyAlignment="1" applyProtection="1">
      <alignment horizontal="right"/>
      <protection locked="0"/>
    </xf>
    <xf numFmtId="4" fontId="0" fillId="6" borderId="27" xfId="0" applyNumberFormat="1" applyFill="1" applyBorder="1" applyAlignment="1" applyProtection="1">
      <alignment horizontal="right"/>
      <protection locked="0"/>
    </xf>
    <xf numFmtId="4" fontId="0" fillId="6" borderId="8" xfId="0" applyNumberFormat="1" applyFill="1" applyBorder="1" applyAlignment="1" applyProtection="1">
      <alignment horizontal="right"/>
      <protection locked="0"/>
    </xf>
    <xf numFmtId="4" fontId="0" fillId="6" borderId="39" xfId="0" applyNumberFormat="1" applyFill="1" applyBorder="1" applyAlignment="1" applyProtection="1">
      <alignment horizontal="right"/>
      <protection locked="0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1" xfId="0" applyFont="1" applyBorder="1" applyAlignment="1">
      <alignment horizontal="left"/>
    </xf>
  </cellXfs>
  <cellStyles count="6">
    <cellStyle name="Čárka 2" xfId="2" xr:uid="{00000000-0005-0000-0000-000000000000}"/>
    <cellStyle name="Hypertextový odkaz" xfId="3" builtinId="8"/>
    <cellStyle name="Normální" xfId="0" builtinId="0"/>
    <cellStyle name="Normální 10" xfId="1" xr:uid="{00000000-0005-0000-0000-000003000000}"/>
    <cellStyle name="Normální 7" xfId="4" xr:uid="{00000000-0005-0000-0000-000004000000}"/>
    <cellStyle name="Normální 9 2" xfId="5" xr:uid="{00000000-0005-0000-0000-000005000000}"/>
  </cellStyles>
  <dxfs count="29"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D2E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33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csu.gov.cz/produkty/pmz_cr" TargetMode="External"/><Relationship Id="rId3" Type="http://schemas.openxmlformats.org/officeDocument/2006/relationships/hyperlink" Target="https://csu.gov.cz/produkty/isc_cr" TargetMode="External"/><Relationship Id="rId7" Type="http://schemas.openxmlformats.org/officeDocument/2006/relationships/hyperlink" Target="https://csu.gov.cz/produkty/ipc_cr" TargetMode="External"/><Relationship Id="rId2" Type="http://schemas.openxmlformats.org/officeDocument/2006/relationships/hyperlink" Target="https://csu.gov.cz/produkty/isc_cr" TargetMode="External"/><Relationship Id="rId1" Type="http://schemas.openxmlformats.org/officeDocument/2006/relationships/hyperlink" Target="https://csu.gov.cz/produkty/setreni-prumernych-cen-vybranych-vyrobku-pohonne-hmoty-a-topne-oleje-casove-rady" TargetMode="External"/><Relationship Id="rId6" Type="http://schemas.openxmlformats.org/officeDocument/2006/relationships/hyperlink" Target="https://csu.gov.cz/produkty/ipc_cr" TargetMode="External"/><Relationship Id="rId5" Type="http://schemas.openxmlformats.org/officeDocument/2006/relationships/hyperlink" Target="https://csu.gov.cz/produkty/isc_cr" TargetMode="External"/><Relationship Id="rId4" Type="http://schemas.openxmlformats.org/officeDocument/2006/relationships/hyperlink" Target="https://csu.gov.cz/produkty/isc_cr" TargetMode="External"/><Relationship Id="rId9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XFC9"/>
  <sheetViews>
    <sheetView showGridLines="0" tabSelected="1" zoomScaleNormal="100" workbookViewId="0">
      <selection activeCell="A3" sqref="A3"/>
    </sheetView>
  </sheetViews>
  <sheetFormatPr defaultColWidth="0" defaultRowHeight="15" zeroHeight="1" x14ac:dyDescent="0.25"/>
  <cols>
    <col min="1" max="1" width="9.140625" customWidth="1"/>
    <col min="2" max="2" width="96.7109375" customWidth="1"/>
    <col min="3" max="16383" width="9.140625" hidden="1"/>
    <col min="16384" max="16384" width="0.28515625" customWidth="1"/>
  </cols>
  <sheetData>
    <row r="1" spans="1:2" x14ac:dyDescent="0.25">
      <c r="A1" s="69" t="s">
        <v>223</v>
      </c>
    </row>
    <row r="2" spans="1:2" x14ac:dyDescent="0.25">
      <c r="A2" s="255" t="s">
        <v>321</v>
      </c>
    </row>
    <row r="3" spans="1:2" x14ac:dyDescent="0.25">
      <c r="A3" s="67"/>
    </row>
    <row r="4" spans="1:2" x14ac:dyDescent="0.25">
      <c r="A4" t="s">
        <v>0</v>
      </c>
    </row>
    <row r="5" spans="1:2" x14ac:dyDescent="0.25">
      <c r="A5" t="s">
        <v>347</v>
      </c>
    </row>
    <row r="6" spans="1:2" x14ac:dyDescent="0.25"/>
    <row r="7" spans="1:2" x14ac:dyDescent="0.25">
      <c r="A7" s="47"/>
      <c r="B7" t="s">
        <v>1</v>
      </c>
    </row>
    <row r="8" spans="1:2" x14ac:dyDescent="0.25">
      <c r="A8" s="46"/>
      <c r="B8" t="s">
        <v>2</v>
      </c>
    </row>
    <row r="9" spans="1:2" x14ac:dyDescent="0.25">
      <c r="A9" s="49"/>
      <c r="B9" t="s">
        <v>3</v>
      </c>
    </row>
  </sheetData>
  <sheetProtection algorithmName="SHA-512" hashValue="qc5hrJhRiZ0lCBesh8FQRki4TtVQESMb7JQQK4KyhKP3UrtDkUoc1STsB05cbSBYbgiL1ioAtB9giTlrDZnUWg==" saltValue="oT4MVn7WQJupyuN88mWnbQ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&amp;L&amp;F&amp;C&amp;A&amp;Rstránka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Z30"/>
  <sheetViews>
    <sheetView showGridLines="0" zoomScaleNormal="100" workbookViewId="0">
      <pane xSplit="4" topLeftCell="E1" activePane="topRight" state="frozen"/>
      <selection activeCell="E1" sqref="E1:F1048576"/>
      <selection pane="topRight" activeCell="E20" sqref="E2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6" width="10.7109375" customWidth="1"/>
    <col min="27" max="16384" width="9.140625" hidden="1"/>
  </cols>
  <sheetData>
    <row r="1" spans="1:26" x14ac:dyDescent="0.25">
      <c r="A1" s="27" t="s">
        <v>82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399"/>
      <c r="Z1" s="400"/>
    </row>
    <row r="2" spans="1:26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323</v>
      </c>
      <c r="Y2" s="12" t="s">
        <v>33</v>
      </c>
      <c r="Z2" s="16" t="s">
        <v>34</v>
      </c>
    </row>
    <row r="3" spans="1:26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IFERROR('Model výchozí (MV)'!E3*(Index!I$3/Index!$E$3),0)+Doplněk!E3</f>
        <v>0</v>
      </c>
      <c r="F3" s="83">
        <f>IFERROR('Model výchozí (MV)'!F3*(Index!J$3/Index!$E$3),0)+Doplněk!F3</f>
        <v>0</v>
      </c>
      <c r="G3" s="83">
        <f>IFERROR('Model výchozí (MV)'!G3*(Index!K$3/Index!$E$3),0)+Doplněk!G3</f>
        <v>0</v>
      </c>
      <c r="H3" s="83">
        <f>IFERROR('Model výchozí (MV)'!H3*(Index!L$3/Index!$E$3),0)+Doplněk!H3</f>
        <v>0</v>
      </c>
      <c r="I3" s="83">
        <f>IFERROR('Model výchozí (MV)'!I3*(Index!M$3/Index!$E$3),0)+Doplněk!I3</f>
        <v>0</v>
      </c>
      <c r="J3" s="83">
        <f>IFERROR('Model výchozí (MV)'!J3*(Index!N$3/Index!$E$3),0)+Doplněk!J3</f>
        <v>0</v>
      </c>
      <c r="K3" s="83">
        <f>IFERROR('Model výchozí (MV)'!K3*(Index!O$3/Index!$E$3),0)+Doplněk!K3</f>
        <v>0</v>
      </c>
      <c r="L3" s="83">
        <f>IFERROR('Model výchozí (MV)'!L3*(Index!P$3/Index!$E$3),0)+Doplněk!L3</f>
        <v>0</v>
      </c>
      <c r="M3" s="83">
        <f>IFERROR('Model výchozí (MV)'!M3*(Index!Q$3/Index!$E$3),0)+Doplněk!M3</f>
        <v>0</v>
      </c>
      <c r="N3" s="83">
        <f>IFERROR('Model výchozí (MV)'!N3*(Index!R$3/Index!$E$3),0)+Doplněk!N3</f>
        <v>0</v>
      </c>
      <c r="O3" s="83">
        <f>IFERROR('Model výchozí (MV)'!O3*(Index!S$3/Index!$E$3),0)+Doplněk!O3</f>
        <v>0</v>
      </c>
      <c r="P3" s="83">
        <f>IFERROR('Model výchozí (MV)'!P3*(Index!T$3/Index!$E$3),0)+Doplněk!P3</f>
        <v>0</v>
      </c>
      <c r="Q3" s="83">
        <f>IFERROR('Model výchozí (MV)'!Q3*(Index!U$3/Index!$E$3),0)+Doplněk!Q3</f>
        <v>0</v>
      </c>
      <c r="R3" s="83">
        <f>IFERROR('Model výchozí (MV)'!R3*(Index!V$3/Index!$E$3),0)+Doplněk!R3</f>
        <v>0</v>
      </c>
      <c r="S3" s="91">
        <f>IFERROR('Model výchozí (MV)'!S3*(Index!W$3/Index!$E$3),0)+Doplněk!S3</f>
        <v>0</v>
      </c>
      <c r="T3" s="82">
        <f t="shared" ref="T3:T29" si="0">SUM(E3:S3)</f>
        <v>0</v>
      </c>
      <c r="U3" s="91">
        <f t="shared" ref="U3:U28" si="1">IFERROR(AVERAGE(E3:S3),0)</f>
        <v>0</v>
      </c>
      <c r="V3" s="154">
        <f>'Model výchozí (MV)'!V3</f>
        <v>0</v>
      </c>
      <c r="W3" s="154">
        <f>'Model výchozí (MV)'!W3</f>
        <v>0</v>
      </c>
      <c r="X3" s="154">
        <f>'Model výchozí (MV)'!X3</f>
        <v>0</v>
      </c>
      <c r="Y3" s="154">
        <f>'Model výchozí (MV)'!Y3</f>
        <v>0</v>
      </c>
      <c r="Z3" s="79">
        <f>'Model výchozí (MV)'!Z3</f>
        <v>1</v>
      </c>
    </row>
    <row r="4" spans="1:26" x14ac:dyDescent="0.25">
      <c r="A4" s="5"/>
      <c r="B4" s="6"/>
      <c r="C4" s="52">
        <v>1.2</v>
      </c>
      <c r="D4" s="18" t="str">
        <f>'Model výchozí (MV)'!D4</f>
        <v>Jiné</v>
      </c>
      <c r="E4" s="92">
        <f>IFERROR('Model výchozí (MV)'!E4*(Index!I$3/Index!$E$3),0)+Doplněk!E4</f>
        <v>0</v>
      </c>
      <c r="F4" s="90">
        <f>IFERROR('Model výchozí (MV)'!F4*(Index!J$3/Index!$E$3),0)+Doplněk!F4</f>
        <v>0</v>
      </c>
      <c r="G4" s="90">
        <f>IFERROR('Model výchozí (MV)'!G4*(Index!K$3/Index!$E$3),0)+Doplněk!G4</f>
        <v>0</v>
      </c>
      <c r="H4" s="90">
        <f>IFERROR('Model výchozí (MV)'!H4*(Index!L$3/Index!$E$3),0)+Doplněk!H4</f>
        <v>0</v>
      </c>
      <c r="I4" s="90">
        <f>IFERROR('Model výchozí (MV)'!I4*(Index!M$3/Index!$E$3),0)+Doplněk!I4</f>
        <v>0</v>
      </c>
      <c r="J4" s="90">
        <f>IFERROR('Model výchozí (MV)'!J4*(Index!N$3/Index!$E$3),0)+Doplněk!J4</f>
        <v>0</v>
      </c>
      <c r="K4" s="90">
        <f>IFERROR('Model výchozí (MV)'!K4*(Index!O$3/Index!$E$3),0)+Doplněk!K4</f>
        <v>0</v>
      </c>
      <c r="L4" s="90">
        <f>IFERROR('Model výchozí (MV)'!L4*(Index!P$3/Index!$E$3),0)+Doplněk!L4</f>
        <v>0</v>
      </c>
      <c r="M4" s="90">
        <f>IFERROR('Model výchozí (MV)'!M4*(Index!Q$3/Index!$E$3),0)+Doplněk!M4</f>
        <v>0</v>
      </c>
      <c r="N4" s="90">
        <f>IFERROR('Model výchozí (MV)'!N4*(Index!R$3/Index!$E$3),0)+Doplněk!N4</f>
        <v>0</v>
      </c>
      <c r="O4" s="90">
        <f>IFERROR('Model výchozí (MV)'!O4*(Index!S$3/Index!$E$3),0)+Doplněk!O4</f>
        <v>0</v>
      </c>
      <c r="P4" s="90">
        <f>IFERROR('Model výchozí (MV)'!P4*(Index!T$3/Index!$E$3),0)+Doplněk!P4</f>
        <v>0</v>
      </c>
      <c r="Q4" s="90">
        <f>IFERROR('Model výchozí (MV)'!Q4*(Index!U$3/Index!$E$3),0)+Doplněk!Q4</f>
        <v>0</v>
      </c>
      <c r="R4" s="90">
        <f>IFERROR('Model výchozí (MV)'!R4*(Index!V$3/Index!$E$3),0)+Doplněk!R4</f>
        <v>0</v>
      </c>
      <c r="S4" s="93">
        <f>IFERROR('Model výchozí (MV)'!S4*(Index!W$3/Index!$E$3),0)+Doplněk!S4</f>
        <v>0</v>
      </c>
      <c r="T4" s="92">
        <f t="shared" si="0"/>
        <v>0</v>
      </c>
      <c r="U4" s="93">
        <f t="shared" si="1"/>
        <v>0</v>
      </c>
      <c r="V4" s="74">
        <f>'Model výchozí (MV)'!V4</f>
        <v>0</v>
      </c>
      <c r="W4" s="74">
        <f>'Model výchozí (MV)'!W4</f>
        <v>0</v>
      </c>
      <c r="X4" s="74">
        <f>'Model výchozí (MV)'!X4</f>
        <v>0</v>
      </c>
      <c r="Y4" s="74">
        <f>'Model výchozí (MV)'!Y4</f>
        <v>0</v>
      </c>
      <c r="Z4" s="68">
        <f>'Model výchozí (MV)'!Z4</f>
        <v>1</v>
      </c>
    </row>
    <row r="5" spans="1:26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IFERROR('Model výchozí (MV)'!E5*(Index!I$3/Index!$E$3),0)+Doplněk!E5</f>
        <v>0</v>
      </c>
      <c r="F5" s="90">
        <f>IFERROR('Model výchozí (MV)'!F5*(Index!J$3/Index!$E$3),0)+Doplněk!F5</f>
        <v>0</v>
      </c>
      <c r="G5" s="90">
        <f>IFERROR('Model výchozí (MV)'!G5*(Index!K$3/Index!$E$3),0)+Doplněk!G5</f>
        <v>0</v>
      </c>
      <c r="H5" s="90">
        <f>IFERROR('Model výchozí (MV)'!H5*(Index!L$3/Index!$E$3),0)+Doplněk!H5</f>
        <v>0</v>
      </c>
      <c r="I5" s="90">
        <f>IFERROR('Model výchozí (MV)'!I5*(Index!M$3/Index!$E$3),0)+Doplněk!I5</f>
        <v>0</v>
      </c>
      <c r="J5" s="90">
        <f>IFERROR('Model výchozí (MV)'!J5*(Index!N$3/Index!$E$3),0)+Doplněk!J5</f>
        <v>0</v>
      </c>
      <c r="K5" s="90">
        <f>IFERROR('Model výchozí (MV)'!K5*(Index!O$3/Index!$E$3),0)+Doplněk!K5</f>
        <v>0</v>
      </c>
      <c r="L5" s="90">
        <f>IFERROR('Model výchozí (MV)'!L5*(Index!P$3/Index!$E$3),0)+Doplněk!L5</f>
        <v>0</v>
      </c>
      <c r="M5" s="90">
        <f>IFERROR('Model výchozí (MV)'!M5*(Index!Q$3/Index!$E$3),0)+Doplněk!M5</f>
        <v>0</v>
      </c>
      <c r="N5" s="90">
        <f>IFERROR('Model výchozí (MV)'!N5*(Index!R$3/Index!$E$3),0)+Doplněk!N5</f>
        <v>0</v>
      </c>
      <c r="O5" s="90">
        <f>IFERROR('Model výchozí (MV)'!O5*(Index!S$3/Index!$E$3),0)+Doplněk!O5</f>
        <v>0</v>
      </c>
      <c r="P5" s="90">
        <f>IFERROR('Model výchozí (MV)'!P5*(Index!T$3/Index!$E$3),0)+Doplněk!P5</f>
        <v>0</v>
      </c>
      <c r="Q5" s="90">
        <f>IFERROR('Model výchozí (MV)'!Q5*(Index!U$3/Index!$E$3),0)+Doplněk!Q5</f>
        <v>0</v>
      </c>
      <c r="R5" s="90">
        <f>IFERROR('Model výchozí (MV)'!R5*(Index!V$3/Index!$E$3),0)+Doplněk!R5</f>
        <v>0</v>
      </c>
      <c r="S5" s="93">
        <f>IFERROR('Model výchozí (MV)'!S5*(Index!W$3/Index!$E$3),0)+Doplněk!S5</f>
        <v>0</v>
      </c>
      <c r="T5" s="92">
        <f t="shared" si="0"/>
        <v>0</v>
      </c>
      <c r="U5" s="93">
        <f t="shared" si="1"/>
        <v>0</v>
      </c>
      <c r="V5" s="74">
        <f>'Model výchozí (MV)'!V5</f>
        <v>0</v>
      </c>
      <c r="W5" s="74">
        <f>'Model výchozí (MV)'!W5</f>
        <v>0</v>
      </c>
      <c r="X5" s="74">
        <f>'Model výchozí (MV)'!X5</f>
        <v>0</v>
      </c>
      <c r="Y5" s="74">
        <f>'Model výchozí (MV)'!Y5</f>
        <v>0</v>
      </c>
      <c r="Z5" s="68">
        <f>'Model výchozí (MV)'!Z5</f>
        <v>1</v>
      </c>
    </row>
    <row r="6" spans="1:26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IFERROR('Model výchozí (MV)'!E6*(Index!I$3/Index!$E$3),0)+Doplněk!E6</f>
        <v>0</v>
      </c>
      <c r="F6" s="90">
        <f>IFERROR('Model výchozí (MV)'!F6*(Index!J$3/Index!$E$3),0)+Doplněk!F6</f>
        <v>0</v>
      </c>
      <c r="G6" s="90">
        <f>IFERROR('Model výchozí (MV)'!G6*(Index!K$3/Index!$E$3),0)+Doplněk!G6</f>
        <v>0</v>
      </c>
      <c r="H6" s="90">
        <f>IFERROR('Model výchozí (MV)'!H6*(Index!L$3/Index!$E$3),0)+Doplněk!H6</f>
        <v>0</v>
      </c>
      <c r="I6" s="90">
        <f>IFERROR('Model výchozí (MV)'!I6*(Index!M$3/Index!$E$3),0)+Doplněk!I6</f>
        <v>0</v>
      </c>
      <c r="J6" s="90">
        <f>IFERROR('Model výchozí (MV)'!J6*(Index!N$3/Index!$E$3),0)+Doplněk!J6</f>
        <v>0</v>
      </c>
      <c r="K6" s="90">
        <f>IFERROR('Model výchozí (MV)'!K6*(Index!O$3/Index!$E$3),0)+Doplněk!K6</f>
        <v>0</v>
      </c>
      <c r="L6" s="90">
        <f>IFERROR('Model výchozí (MV)'!L6*(Index!P$3/Index!$E$3),0)+Doplněk!L6</f>
        <v>0</v>
      </c>
      <c r="M6" s="90">
        <f>IFERROR('Model výchozí (MV)'!M6*(Index!Q$3/Index!$E$3),0)+Doplněk!M6</f>
        <v>0</v>
      </c>
      <c r="N6" s="90">
        <f>IFERROR('Model výchozí (MV)'!N6*(Index!R$3/Index!$E$3),0)+Doplněk!N6</f>
        <v>0</v>
      </c>
      <c r="O6" s="90">
        <f>IFERROR('Model výchozí (MV)'!O6*(Index!S$3/Index!$E$3),0)+Doplněk!O6</f>
        <v>0</v>
      </c>
      <c r="P6" s="90">
        <f>IFERROR('Model výchozí (MV)'!P6*(Index!T$3/Index!$E$3),0)+Doplněk!P6</f>
        <v>0</v>
      </c>
      <c r="Q6" s="90">
        <f>IFERROR('Model výchozí (MV)'!Q6*(Index!U$3/Index!$E$3),0)+Doplněk!Q6</f>
        <v>0</v>
      </c>
      <c r="R6" s="90">
        <f>IFERROR('Model výchozí (MV)'!R6*(Index!V$3/Index!$E$3),0)+Doplněk!R6</f>
        <v>0</v>
      </c>
      <c r="S6" s="93">
        <f>IFERROR('Model výchozí (MV)'!S6*(Index!W$3/Index!$E$3),0)+Doplněk!S6</f>
        <v>0</v>
      </c>
      <c r="T6" s="92">
        <f t="shared" si="0"/>
        <v>0</v>
      </c>
      <c r="U6" s="93">
        <f t="shared" si="1"/>
        <v>0</v>
      </c>
      <c r="V6" s="74">
        <f>'Model výchozí (MV)'!V6</f>
        <v>0</v>
      </c>
      <c r="W6" s="74">
        <f>'Model výchozí (MV)'!W6</f>
        <v>0</v>
      </c>
      <c r="X6" s="74">
        <f>'Model výchozí (MV)'!X6</f>
        <v>0</v>
      </c>
      <c r="Y6" s="74">
        <f>'Model výchozí (MV)'!Y6</f>
        <v>0</v>
      </c>
      <c r="Z6" s="68">
        <f>'Model výchozí (MV)'!Z6</f>
        <v>1</v>
      </c>
    </row>
    <row r="7" spans="1:26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IFERROR('Model výchozí (MV)'!E7*(Index!I$3/Index!$E$3),0)+Doplněk!E7</f>
        <v>0</v>
      </c>
      <c r="F7" s="90">
        <f>IFERROR('Model výchozí (MV)'!F7*(Index!J$3/Index!$E$3),0)+Doplněk!F7</f>
        <v>0</v>
      </c>
      <c r="G7" s="90">
        <f>IFERROR('Model výchozí (MV)'!G7*(Index!K$3/Index!$E$3),0)+Doplněk!G7</f>
        <v>0</v>
      </c>
      <c r="H7" s="90">
        <f>IFERROR('Model výchozí (MV)'!H7*(Index!L$3/Index!$E$3),0)+Doplněk!H7</f>
        <v>0</v>
      </c>
      <c r="I7" s="90">
        <f>IFERROR('Model výchozí (MV)'!I7*(Index!M$3/Index!$E$3),0)+Doplněk!I7</f>
        <v>0</v>
      </c>
      <c r="J7" s="90">
        <f>IFERROR('Model výchozí (MV)'!J7*(Index!N$3/Index!$E$3),0)+Doplněk!J7</f>
        <v>0</v>
      </c>
      <c r="K7" s="90">
        <f>IFERROR('Model výchozí (MV)'!K7*(Index!O$3/Index!$E$3),0)+Doplněk!K7</f>
        <v>0</v>
      </c>
      <c r="L7" s="90">
        <f>IFERROR('Model výchozí (MV)'!L7*(Index!P$3/Index!$E$3),0)+Doplněk!L7</f>
        <v>0</v>
      </c>
      <c r="M7" s="90">
        <f>IFERROR('Model výchozí (MV)'!M7*(Index!Q$3/Index!$E$3),0)+Doplněk!M7</f>
        <v>0</v>
      </c>
      <c r="N7" s="90">
        <f>IFERROR('Model výchozí (MV)'!N7*(Index!R$3/Index!$E$3),0)+Doplněk!N7</f>
        <v>0</v>
      </c>
      <c r="O7" s="90">
        <f>IFERROR('Model výchozí (MV)'!O7*(Index!S$3/Index!$E$3),0)+Doplněk!O7</f>
        <v>0</v>
      </c>
      <c r="P7" s="90">
        <f>IFERROR('Model výchozí (MV)'!P7*(Index!T$3/Index!$E$3),0)+Doplněk!P7</f>
        <v>0</v>
      </c>
      <c r="Q7" s="90">
        <f>IFERROR('Model výchozí (MV)'!Q7*(Index!U$3/Index!$E$3),0)+Doplněk!Q7</f>
        <v>0</v>
      </c>
      <c r="R7" s="90">
        <f>IFERROR('Model výchozí (MV)'!R7*(Index!V$3/Index!$E$3),0)+Doplněk!R7</f>
        <v>0</v>
      </c>
      <c r="S7" s="93">
        <f>IFERROR('Model výchozí (MV)'!S7*(Index!W$3/Index!$E$3),0)+Doplněk!S7</f>
        <v>0</v>
      </c>
      <c r="T7" s="92">
        <f t="shared" si="0"/>
        <v>0</v>
      </c>
      <c r="U7" s="93">
        <f t="shared" si="1"/>
        <v>0</v>
      </c>
      <c r="V7" s="74">
        <f>'Model výchozí (MV)'!V7</f>
        <v>0</v>
      </c>
      <c r="W7" s="74">
        <f>'Model výchozí (MV)'!W7</f>
        <v>0</v>
      </c>
      <c r="X7" s="74">
        <f>'Model výchozí (MV)'!X7</f>
        <v>0</v>
      </c>
      <c r="Y7" s="74">
        <f>'Model výchozí (MV)'!Y7</f>
        <v>0</v>
      </c>
      <c r="Z7" s="68">
        <f>'Model výchozí (MV)'!Z7</f>
        <v>1</v>
      </c>
    </row>
    <row r="8" spans="1:26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IFERROR('Model výchozí (MV)'!E8*(Index!I$3/Index!$E$3),0)+Doplněk!E8</f>
        <v>0</v>
      </c>
      <c r="F8" s="90">
        <f>IFERROR('Model výchozí (MV)'!F8*(Index!J$3/Index!$E$3),0)+Doplněk!F8</f>
        <v>0</v>
      </c>
      <c r="G8" s="90">
        <f>IFERROR('Model výchozí (MV)'!G8*(Index!K$3/Index!$E$3),0)+Doplněk!G8</f>
        <v>0</v>
      </c>
      <c r="H8" s="90">
        <f>IFERROR('Model výchozí (MV)'!H8*(Index!L$3/Index!$E$3),0)+Doplněk!H8</f>
        <v>0</v>
      </c>
      <c r="I8" s="90">
        <f>IFERROR('Model výchozí (MV)'!I8*(Index!M$3/Index!$E$3),0)+Doplněk!I8</f>
        <v>0</v>
      </c>
      <c r="J8" s="90">
        <f>IFERROR('Model výchozí (MV)'!J8*(Index!N$3/Index!$E$3),0)+Doplněk!J8</f>
        <v>0</v>
      </c>
      <c r="K8" s="90">
        <f>IFERROR('Model výchozí (MV)'!K8*(Index!O$3/Index!$E$3),0)+Doplněk!K8</f>
        <v>0</v>
      </c>
      <c r="L8" s="90">
        <f>IFERROR('Model výchozí (MV)'!L8*(Index!P$3/Index!$E$3),0)+Doplněk!L8</f>
        <v>0</v>
      </c>
      <c r="M8" s="90">
        <f>IFERROR('Model výchozí (MV)'!M8*(Index!Q$3/Index!$E$3),0)+Doplněk!M8</f>
        <v>0</v>
      </c>
      <c r="N8" s="90">
        <f>IFERROR('Model výchozí (MV)'!N8*(Index!R$3/Index!$E$3),0)+Doplněk!N8</f>
        <v>0</v>
      </c>
      <c r="O8" s="90">
        <f>IFERROR('Model výchozí (MV)'!O8*(Index!S$3/Index!$E$3),0)+Doplněk!O8</f>
        <v>0</v>
      </c>
      <c r="P8" s="90">
        <f>IFERROR('Model výchozí (MV)'!P8*(Index!T$3/Index!$E$3),0)+Doplněk!P8</f>
        <v>0</v>
      </c>
      <c r="Q8" s="90">
        <f>IFERROR('Model výchozí (MV)'!Q8*(Index!U$3/Index!$E$3),0)+Doplněk!Q8</f>
        <v>0</v>
      </c>
      <c r="R8" s="90">
        <f>IFERROR('Model výchozí (MV)'!R8*(Index!V$3/Index!$E$3),0)+Doplněk!R8</f>
        <v>0</v>
      </c>
      <c r="S8" s="93">
        <f>IFERROR('Model výchozí (MV)'!S8*(Index!W$3/Index!$E$3),0)+Doplněk!S8</f>
        <v>0</v>
      </c>
      <c r="T8" s="92">
        <f t="shared" si="0"/>
        <v>0</v>
      </c>
      <c r="U8" s="93">
        <f t="shared" si="1"/>
        <v>0</v>
      </c>
      <c r="V8" s="74">
        <f>'Model výchozí (MV)'!V8</f>
        <v>0</v>
      </c>
      <c r="W8" s="74">
        <f>'Model výchozí (MV)'!W8</f>
        <v>0</v>
      </c>
      <c r="X8" s="74">
        <f>'Model výchozí (MV)'!X8</f>
        <v>0</v>
      </c>
      <c r="Y8" s="74">
        <f>'Model výchozí (MV)'!Y8</f>
        <v>1</v>
      </c>
      <c r="Z8" s="68">
        <f>'Model výchozí (MV)'!Z8</f>
        <v>0</v>
      </c>
    </row>
    <row r="9" spans="1:26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IFERROR('Model výchozí (MV)'!E9*(Index!I$3/Index!$E$3),0)+Doplněk!E9</f>
        <v>0</v>
      </c>
      <c r="F9" s="90">
        <f>IFERROR('Model výchozí (MV)'!F9*(Index!J$3/Index!$E$3),0)+Doplněk!F9</f>
        <v>0</v>
      </c>
      <c r="G9" s="90">
        <f>IFERROR('Model výchozí (MV)'!G9*(Index!K$3/Index!$E$3),0)+Doplněk!G9</f>
        <v>0</v>
      </c>
      <c r="H9" s="90">
        <f>IFERROR('Model výchozí (MV)'!H9*(Index!L$3/Index!$E$3),0)+Doplněk!H9</f>
        <v>0</v>
      </c>
      <c r="I9" s="90">
        <f>IFERROR('Model výchozí (MV)'!I9*(Index!M$3/Index!$E$3),0)+Doplněk!I9</f>
        <v>0</v>
      </c>
      <c r="J9" s="90">
        <f>IFERROR('Model výchozí (MV)'!J9*(Index!N$3/Index!$E$3),0)+Doplněk!J9</f>
        <v>0</v>
      </c>
      <c r="K9" s="90">
        <f>IFERROR('Model výchozí (MV)'!K9*(Index!O$3/Index!$E$3),0)+Doplněk!K9</f>
        <v>0</v>
      </c>
      <c r="L9" s="90">
        <f>IFERROR('Model výchozí (MV)'!L9*(Index!P$3/Index!$E$3),0)+Doplněk!L9</f>
        <v>0</v>
      </c>
      <c r="M9" s="90">
        <f>IFERROR('Model výchozí (MV)'!M9*(Index!Q$3/Index!$E$3),0)+Doplněk!M9</f>
        <v>0</v>
      </c>
      <c r="N9" s="90">
        <f>IFERROR('Model výchozí (MV)'!N9*(Index!R$3/Index!$E$3),0)+Doplněk!N9</f>
        <v>0</v>
      </c>
      <c r="O9" s="90">
        <f>IFERROR('Model výchozí (MV)'!O9*(Index!S$3/Index!$E$3),0)+Doplněk!O9</f>
        <v>0</v>
      </c>
      <c r="P9" s="90">
        <f>IFERROR('Model výchozí (MV)'!P9*(Index!T$3/Index!$E$3),0)+Doplněk!P9</f>
        <v>0</v>
      </c>
      <c r="Q9" s="90">
        <f>IFERROR('Model výchozí (MV)'!Q9*(Index!U$3/Index!$E$3),0)+Doplněk!Q9</f>
        <v>0</v>
      </c>
      <c r="R9" s="90">
        <f>IFERROR('Model výchozí (MV)'!R9*(Index!V$3/Index!$E$3),0)+Doplněk!R9</f>
        <v>0</v>
      </c>
      <c r="S9" s="93">
        <f>IFERROR('Model výchozí (MV)'!S9*(Index!W$3/Index!$E$3),0)+Doplněk!S9</f>
        <v>0</v>
      </c>
      <c r="T9" s="92">
        <f t="shared" si="0"/>
        <v>0</v>
      </c>
      <c r="U9" s="93">
        <f t="shared" si="1"/>
        <v>0</v>
      </c>
      <c r="V9" s="74">
        <f>'Model výchozí (MV)'!V9</f>
        <v>0</v>
      </c>
      <c r="W9" s="74">
        <f>'Model výchozí (MV)'!W9</f>
        <v>0</v>
      </c>
      <c r="X9" s="74">
        <f>'Model výchozí (MV)'!X9</f>
        <v>0</v>
      </c>
      <c r="Y9" s="74">
        <f>'Model výchozí (MV)'!Y9</f>
        <v>0</v>
      </c>
      <c r="Z9" s="68">
        <f>'Model výchozí (MV)'!Z9</f>
        <v>1</v>
      </c>
    </row>
    <row r="10" spans="1:26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IFERROR('Model výchozí (MV)'!E10*(Index!I$3/Index!$E$3),0)+Doplněk!E10</f>
        <v>0</v>
      </c>
      <c r="F10" s="90">
        <f>IFERROR('Model výchozí (MV)'!F10*(Index!J$3/Index!$E$3),0)+Doplněk!F10</f>
        <v>0</v>
      </c>
      <c r="G10" s="90">
        <f>IFERROR('Model výchozí (MV)'!G10*(Index!K$3/Index!$E$3),0)+Doplněk!G10</f>
        <v>0</v>
      </c>
      <c r="H10" s="90">
        <f>IFERROR('Model výchozí (MV)'!H10*(Index!L$3/Index!$E$3),0)+Doplněk!H10</f>
        <v>0</v>
      </c>
      <c r="I10" s="90">
        <f>IFERROR('Model výchozí (MV)'!I10*(Index!M$3/Index!$E$3),0)+Doplněk!I10</f>
        <v>0</v>
      </c>
      <c r="J10" s="90">
        <f>IFERROR('Model výchozí (MV)'!J10*(Index!N$3/Index!$E$3),0)+Doplněk!J10</f>
        <v>0</v>
      </c>
      <c r="K10" s="90">
        <f>IFERROR('Model výchozí (MV)'!K10*(Index!O$3/Index!$E$3),0)+Doplněk!K10</f>
        <v>0</v>
      </c>
      <c r="L10" s="90">
        <f>IFERROR('Model výchozí (MV)'!L10*(Index!P$3/Index!$E$3),0)+Doplněk!L10</f>
        <v>0</v>
      </c>
      <c r="M10" s="90">
        <f>IFERROR('Model výchozí (MV)'!M10*(Index!Q$3/Index!$E$3),0)+Doplněk!M10</f>
        <v>0</v>
      </c>
      <c r="N10" s="90">
        <f>IFERROR('Model výchozí (MV)'!N10*(Index!R$3/Index!$E$3),0)+Doplněk!N10</f>
        <v>0</v>
      </c>
      <c r="O10" s="90">
        <f>IFERROR('Model výchozí (MV)'!O10*(Index!S$3/Index!$E$3),0)+Doplněk!O10</f>
        <v>0</v>
      </c>
      <c r="P10" s="90">
        <f>IFERROR('Model výchozí (MV)'!P10*(Index!T$3/Index!$E$3),0)+Doplněk!P10</f>
        <v>0</v>
      </c>
      <c r="Q10" s="90">
        <f>IFERROR('Model výchozí (MV)'!Q10*(Index!U$3/Index!$E$3),0)+Doplněk!Q10</f>
        <v>0</v>
      </c>
      <c r="R10" s="90">
        <f>IFERROR('Model výchozí (MV)'!R10*(Index!V$3/Index!$E$3),0)+Doplněk!R10</f>
        <v>0</v>
      </c>
      <c r="S10" s="93">
        <f>IFERROR('Model výchozí (MV)'!S10*(Index!W$3/Index!$E$3),0)+Doplněk!S10</f>
        <v>0</v>
      </c>
      <c r="T10" s="92">
        <f t="shared" si="0"/>
        <v>0</v>
      </c>
      <c r="U10" s="93">
        <f t="shared" si="1"/>
        <v>0</v>
      </c>
      <c r="V10" s="74">
        <f>'Model výchozí (MV)'!V10</f>
        <v>0</v>
      </c>
      <c r="W10" s="74">
        <f>'Model výchozí (MV)'!W10</f>
        <v>0</v>
      </c>
      <c r="X10" s="74">
        <f>'Model výchozí (MV)'!X10</f>
        <v>0</v>
      </c>
      <c r="Y10" s="74">
        <f>'Model výchozí (MV)'!Y10</f>
        <v>1</v>
      </c>
      <c r="Z10" s="68">
        <f>'Model výchozí (MV)'!Z10</f>
        <v>0</v>
      </c>
    </row>
    <row r="11" spans="1:26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IFERROR('Model výchozí (MV)'!E11*(Index!I$3/Index!$E$3),0)+Doplněk!E11</f>
        <v>0</v>
      </c>
      <c r="F11" s="90">
        <f>IFERROR('Model výchozí (MV)'!F11*(Index!J$3/Index!$E$3),0)+Doplněk!F11</f>
        <v>0</v>
      </c>
      <c r="G11" s="90">
        <f>IFERROR('Model výchozí (MV)'!G11*(Index!K$3/Index!$E$3),0)+Doplněk!G11</f>
        <v>0</v>
      </c>
      <c r="H11" s="90">
        <f>IFERROR('Model výchozí (MV)'!H11*(Index!L$3/Index!$E$3),0)+Doplněk!H11</f>
        <v>0</v>
      </c>
      <c r="I11" s="90">
        <f>IFERROR('Model výchozí (MV)'!I11*(Index!M$3/Index!$E$3),0)+Doplněk!I11</f>
        <v>0</v>
      </c>
      <c r="J11" s="90">
        <f>IFERROR('Model výchozí (MV)'!J11*(Index!N$3/Index!$E$3),0)+Doplněk!J11</f>
        <v>0</v>
      </c>
      <c r="K11" s="90">
        <f>IFERROR('Model výchozí (MV)'!K11*(Index!O$3/Index!$E$3),0)+Doplněk!K11</f>
        <v>0</v>
      </c>
      <c r="L11" s="90">
        <f>IFERROR('Model výchozí (MV)'!L11*(Index!P$3/Index!$E$3),0)+Doplněk!L11</f>
        <v>0</v>
      </c>
      <c r="M11" s="90">
        <f>IFERROR('Model výchozí (MV)'!M11*(Index!Q$3/Index!$E$3),0)+Doplněk!M11</f>
        <v>0</v>
      </c>
      <c r="N11" s="90">
        <f>IFERROR('Model výchozí (MV)'!N11*(Index!R$3/Index!$E$3),0)+Doplněk!N11</f>
        <v>0</v>
      </c>
      <c r="O11" s="90">
        <f>IFERROR('Model výchozí (MV)'!O11*(Index!S$3/Index!$E$3),0)+Doplněk!O11</f>
        <v>0</v>
      </c>
      <c r="P11" s="90">
        <f>IFERROR('Model výchozí (MV)'!P11*(Index!T$3/Index!$E$3),0)+Doplněk!P11</f>
        <v>0</v>
      </c>
      <c r="Q11" s="90">
        <f>IFERROR('Model výchozí (MV)'!Q11*(Index!U$3/Index!$E$3),0)+Doplněk!Q11</f>
        <v>0</v>
      </c>
      <c r="R11" s="90">
        <f>IFERROR('Model výchozí (MV)'!R11*(Index!V$3/Index!$E$3),0)+Doplněk!R11</f>
        <v>0</v>
      </c>
      <c r="S11" s="93">
        <f>IFERROR('Model výchozí (MV)'!S11*(Index!W$3/Index!$E$3),0)+Doplněk!S11</f>
        <v>0</v>
      </c>
      <c r="T11" s="92">
        <f t="shared" si="0"/>
        <v>0</v>
      </c>
      <c r="U11" s="93">
        <f t="shared" si="1"/>
        <v>0</v>
      </c>
      <c r="V11" s="74">
        <f>'Model výchozí (MV)'!V11</f>
        <v>0</v>
      </c>
      <c r="W11" s="74">
        <f>'Model výchozí (MV)'!W11</f>
        <v>0</v>
      </c>
      <c r="X11" s="74">
        <f>'Model výchozí (MV)'!X11</f>
        <v>0</v>
      </c>
      <c r="Y11" s="74">
        <f>'Model výchozí (MV)'!Y11</f>
        <v>0</v>
      </c>
      <c r="Z11" s="68">
        <f>'Model výchozí (MV)'!Z11</f>
        <v>1</v>
      </c>
    </row>
    <row r="12" spans="1:26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IFERROR('Model výchozí (MV)'!E12*(Index!I$3/Index!$E$3),0)+Doplněk!E12</f>
        <v>0</v>
      </c>
      <c r="F12" s="90">
        <f>IFERROR('Model výchozí (MV)'!F12*(Index!J$3/Index!$E$3),0)+Doplněk!F12</f>
        <v>0</v>
      </c>
      <c r="G12" s="90">
        <f>IFERROR('Model výchozí (MV)'!G12*(Index!K$3/Index!$E$3),0)+Doplněk!G12</f>
        <v>0</v>
      </c>
      <c r="H12" s="90">
        <f>IFERROR('Model výchozí (MV)'!H12*(Index!L$3/Index!$E$3),0)+Doplněk!H12</f>
        <v>0</v>
      </c>
      <c r="I12" s="90">
        <f>IFERROR('Model výchozí (MV)'!I12*(Index!M$3/Index!$E$3),0)+Doplněk!I12</f>
        <v>0</v>
      </c>
      <c r="J12" s="90">
        <f>IFERROR('Model výchozí (MV)'!J12*(Index!N$3/Index!$E$3),0)+Doplněk!J12</f>
        <v>0</v>
      </c>
      <c r="K12" s="90">
        <f>IFERROR('Model výchozí (MV)'!K12*(Index!O$3/Index!$E$3),0)+Doplněk!K12</f>
        <v>0</v>
      </c>
      <c r="L12" s="90">
        <f>IFERROR('Model výchozí (MV)'!L12*(Index!P$3/Index!$E$3),0)+Doplněk!L12</f>
        <v>0</v>
      </c>
      <c r="M12" s="90">
        <f>IFERROR('Model výchozí (MV)'!M12*(Index!Q$3/Index!$E$3),0)+Doplněk!M12</f>
        <v>0</v>
      </c>
      <c r="N12" s="90">
        <f>IFERROR('Model výchozí (MV)'!N12*(Index!R$3/Index!$E$3),0)+Doplněk!N12</f>
        <v>0</v>
      </c>
      <c r="O12" s="90">
        <f>IFERROR('Model výchozí (MV)'!O12*(Index!S$3/Index!$E$3),0)+Doplněk!O12</f>
        <v>0</v>
      </c>
      <c r="P12" s="90">
        <f>IFERROR('Model výchozí (MV)'!P12*(Index!T$3/Index!$E$3),0)+Doplněk!P12</f>
        <v>0</v>
      </c>
      <c r="Q12" s="90">
        <f>IFERROR('Model výchozí (MV)'!Q12*(Index!U$3/Index!$E$3),0)+Doplněk!Q12</f>
        <v>0</v>
      </c>
      <c r="R12" s="90">
        <f>IFERROR('Model výchozí (MV)'!R12*(Index!V$3/Index!$E$3),0)+Doplněk!R12</f>
        <v>0</v>
      </c>
      <c r="S12" s="93">
        <f>IFERROR('Model výchozí (MV)'!S12*(Index!W$3/Index!$E$3),0)+Doplněk!S12</f>
        <v>0</v>
      </c>
      <c r="T12" s="92">
        <f t="shared" si="0"/>
        <v>0</v>
      </c>
      <c r="U12" s="93">
        <f t="shared" si="1"/>
        <v>0</v>
      </c>
      <c r="V12" s="74">
        <f>'Model výchozí (MV)'!V12</f>
        <v>0</v>
      </c>
      <c r="W12" s="74">
        <f>'Model výchozí (MV)'!W12</f>
        <v>0</v>
      </c>
      <c r="X12" s="74">
        <f>'Model výchozí (MV)'!X12</f>
        <v>0</v>
      </c>
      <c r="Y12" s="74">
        <f>'Model výchozí (MV)'!Y12</f>
        <v>0</v>
      </c>
      <c r="Z12" s="68">
        <f>'Model výchozí (MV)'!Z12</f>
        <v>1</v>
      </c>
    </row>
    <row r="13" spans="1:26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IFERROR('Model výchozí (MV)'!E13*(Index!I$3/Index!$E$3),0)+Doplněk!E13</f>
        <v>0</v>
      </c>
      <c r="F13" s="90">
        <f>IFERROR('Model výchozí (MV)'!F13*(Index!J$3/Index!$E$3),0)+Doplněk!F13</f>
        <v>0</v>
      </c>
      <c r="G13" s="90">
        <f>IFERROR('Model výchozí (MV)'!G13*(Index!K$3/Index!$E$3),0)+Doplněk!G13</f>
        <v>0</v>
      </c>
      <c r="H13" s="90">
        <f>IFERROR('Model výchozí (MV)'!H13*(Index!L$3/Index!$E$3),0)+Doplněk!H13</f>
        <v>0</v>
      </c>
      <c r="I13" s="90">
        <f>IFERROR('Model výchozí (MV)'!I13*(Index!M$3/Index!$E$3),0)+Doplněk!I13</f>
        <v>0</v>
      </c>
      <c r="J13" s="90">
        <f>IFERROR('Model výchozí (MV)'!J13*(Index!N$3/Index!$E$3),0)+Doplněk!J13</f>
        <v>0</v>
      </c>
      <c r="K13" s="90">
        <f>IFERROR('Model výchozí (MV)'!K13*(Index!O$3/Index!$E$3),0)+Doplněk!K13</f>
        <v>0</v>
      </c>
      <c r="L13" s="90">
        <f>IFERROR('Model výchozí (MV)'!L13*(Index!P$3/Index!$E$3),0)+Doplněk!L13</f>
        <v>0</v>
      </c>
      <c r="M13" s="90">
        <f>IFERROR('Model výchozí (MV)'!M13*(Index!Q$3/Index!$E$3),0)+Doplněk!M13</f>
        <v>0</v>
      </c>
      <c r="N13" s="90">
        <f>IFERROR('Model výchozí (MV)'!N13*(Index!R$3/Index!$E$3),0)+Doplněk!N13</f>
        <v>0</v>
      </c>
      <c r="O13" s="90">
        <f>IFERROR('Model výchozí (MV)'!O13*(Index!S$3/Index!$E$3),0)+Doplněk!O13</f>
        <v>0</v>
      </c>
      <c r="P13" s="90">
        <f>IFERROR('Model výchozí (MV)'!P13*(Index!T$3/Index!$E$3),0)+Doplněk!P13</f>
        <v>0</v>
      </c>
      <c r="Q13" s="90">
        <f>IFERROR('Model výchozí (MV)'!Q13*(Index!U$3/Index!$E$3),0)+Doplněk!Q13</f>
        <v>0</v>
      </c>
      <c r="R13" s="90">
        <f>IFERROR('Model výchozí (MV)'!R13*(Index!V$3/Index!$E$3),0)+Doplněk!R13</f>
        <v>0</v>
      </c>
      <c r="S13" s="93">
        <f>IFERROR('Model výchozí (MV)'!S13*(Index!W$3/Index!$E$3),0)+Doplněk!S13</f>
        <v>0</v>
      </c>
      <c r="T13" s="92">
        <f t="shared" si="0"/>
        <v>0</v>
      </c>
      <c r="U13" s="93">
        <f t="shared" si="1"/>
        <v>0</v>
      </c>
      <c r="V13" s="74">
        <f>'Model výchozí (MV)'!V13</f>
        <v>0</v>
      </c>
      <c r="W13" s="74">
        <f>'Model výchozí (MV)'!W13</f>
        <v>0</v>
      </c>
      <c r="X13" s="74">
        <f>'Model výchozí (MV)'!X13</f>
        <v>0</v>
      </c>
      <c r="Y13" s="74">
        <f>'Model výchozí (MV)'!Y13</f>
        <v>0</v>
      </c>
      <c r="Z13" s="68">
        <f>'Model výchozí (MV)'!Z13</f>
        <v>1</v>
      </c>
    </row>
    <row r="14" spans="1:26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IFERROR('Model výchozí (MV)'!E14*(Index!I$3/Index!$E$3),0)+Doplněk!E14</f>
        <v>0</v>
      </c>
      <c r="F14" s="90">
        <f>IFERROR('Model výchozí (MV)'!F14*(Index!J$3/Index!$E$3),0)+Doplněk!F14</f>
        <v>0</v>
      </c>
      <c r="G14" s="90">
        <f>IFERROR('Model výchozí (MV)'!G14*(Index!K$3/Index!$E$3),0)+Doplněk!G14</f>
        <v>0</v>
      </c>
      <c r="H14" s="90">
        <f>IFERROR('Model výchozí (MV)'!H14*(Index!L$3/Index!$E$3),0)+Doplněk!H14</f>
        <v>0</v>
      </c>
      <c r="I14" s="90">
        <f>IFERROR('Model výchozí (MV)'!I14*(Index!M$3/Index!$E$3),0)+Doplněk!I14</f>
        <v>0</v>
      </c>
      <c r="J14" s="90">
        <f>IFERROR('Model výchozí (MV)'!J14*(Index!N$3/Index!$E$3),0)+Doplněk!J14</f>
        <v>0</v>
      </c>
      <c r="K14" s="90">
        <f>IFERROR('Model výchozí (MV)'!K14*(Index!O$3/Index!$E$3),0)+Doplněk!K14</f>
        <v>0</v>
      </c>
      <c r="L14" s="90">
        <f>IFERROR('Model výchozí (MV)'!L14*(Index!P$3/Index!$E$3),0)+Doplněk!L14</f>
        <v>0</v>
      </c>
      <c r="M14" s="90">
        <f>IFERROR('Model výchozí (MV)'!M14*(Index!Q$3/Index!$E$3),0)+Doplněk!M14</f>
        <v>0</v>
      </c>
      <c r="N14" s="90">
        <f>IFERROR('Model výchozí (MV)'!N14*(Index!R$3/Index!$E$3),0)+Doplněk!N14</f>
        <v>0</v>
      </c>
      <c r="O14" s="90">
        <f>IFERROR('Model výchozí (MV)'!O14*(Index!S$3/Index!$E$3),0)+Doplněk!O14</f>
        <v>0</v>
      </c>
      <c r="P14" s="90">
        <f>IFERROR('Model výchozí (MV)'!P14*(Index!T$3/Index!$E$3),0)+Doplněk!P14</f>
        <v>0</v>
      </c>
      <c r="Q14" s="90">
        <f>IFERROR('Model výchozí (MV)'!Q14*(Index!U$3/Index!$E$3),0)+Doplněk!Q14</f>
        <v>0</v>
      </c>
      <c r="R14" s="90">
        <f>IFERROR('Model výchozí (MV)'!R14*(Index!V$3/Index!$E$3),0)+Doplněk!R14</f>
        <v>0</v>
      </c>
      <c r="S14" s="93">
        <f>IFERROR('Model výchozí (MV)'!S14*(Index!W$3/Index!$E$3),0)+Doplněk!S14</f>
        <v>0</v>
      </c>
      <c r="T14" s="92">
        <f t="shared" si="0"/>
        <v>0</v>
      </c>
      <c r="U14" s="93">
        <f t="shared" si="1"/>
        <v>0</v>
      </c>
      <c r="V14" s="74">
        <f>'Model výchozí (MV)'!V14</f>
        <v>0</v>
      </c>
      <c r="W14" s="74">
        <f>'Model výchozí (MV)'!W14</f>
        <v>0</v>
      </c>
      <c r="X14" s="74">
        <f>'Model výchozí (MV)'!X14</f>
        <v>0</v>
      </c>
      <c r="Y14" s="74">
        <f>'Model výchozí (MV)'!Y14</f>
        <v>0</v>
      </c>
      <c r="Z14" s="68">
        <f>'Model výchozí (MV)'!Z14</f>
        <v>1</v>
      </c>
    </row>
    <row r="15" spans="1:26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IFERROR('Model výchozí (MV)'!E15*(Index!I$3/Index!$E$3),0)+Doplněk!E15</f>
        <v>0</v>
      </c>
      <c r="F15" s="90">
        <f>IFERROR('Model výchozí (MV)'!F15*(Index!J$3/Index!$E$3),0)+Doplněk!F15</f>
        <v>0</v>
      </c>
      <c r="G15" s="90">
        <f>IFERROR('Model výchozí (MV)'!G15*(Index!K$3/Index!$E$3),0)+Doplněk!G15</f>
        <v>0</v>
      </c>
      <c r="H15" s="90">
        <f>IFERROR('Model výchozí (MV)'!H15*(Index!L$3/Index!$E$3),0)+Doplněk!H15</f>
        <v>0</v>
      </c>
      <c r="I15" s="90">
        <f>IFERROR('Model výchozí (MV)'!I15*(Index!M$3/Index!$E$3),0)+Doplněk!I15</f>
        <v>0</v>
      </c>
      <c r="J15" s="90">
        <f>IFERROR('Model výchozí (MV)'!J15*(Index!N$3/Index!$E$3),0)+Doplněk!J15</f>
        <v>0</v>
      </c>
      <c r="K15" s="90">
        <f>IFERROR('Model výchozí (MV)'!K15*(Index!O$3/Index!$E$3),0)+Doplněk!K15</f>
        <v>0</v>
      </c>
      <c r="L15" s="90">
        <f>IFERROR('Model výchozí (MV)'!L15*(Index!P$3/Index!$E$3),0)+Doplněk!L15</f>
        <v>0</v>
      </c>
      <c r="M15" s="90">
        <f>IFERROR('Model výchozí (MV)'!M15*(Index!Q$3/Index!$E$3),0)+Doplněk!M15</f>
        <v>0</v>
      </c>
      <c r="N15" s="90">
        <f>IFERROR('Model výchozí (MV)'!N15*(Index!R$3/Index!$E$3),0)+Doplněk!N15</f>
        <v>0</v>
      </c>
      <c r="O15" s="90">
        <f>IFERROR('Model výchozí (MV)'!O15*(Index!S$3/Index!$E$3),0)+Doplněk!O15</f>
        <v>0</v>
      </c>
      <c r="P15" s="90">
        <f>IFERROR('Model výchozí (MV)'!P15*(Index!T$3/Index!$E$3),0)+Doplněk!P15</f>
        <v>0</v>
      </c>
      <c r="Q15" s="90">
        <f>IFERROR('Model výchozí (MV)'!Q15*(Index!U$3/Index!$E$3),0)+Doplněk!Q15</f>
        <v>0</v>
      </c>
      <c r="R15" s="90">
        <f>IFERROR('Model výchozí (MV)'!R15*(Index!V$3/Index!$E$3),0)+Doplněk!R15</f>
        <v>0</v>
      </c>
      <c r="S15" s="93">
        <f>IFERROR('Model výchozí (MV)'!S15*(Index!W$3/Index!$E$3),0)+Doplněk!S15</f>
        <v>0</v>
      </c>
      <c r="T15" s="92">
        <f t="shared" si="0"/>
        <v>0</v>
      </c>
      <c r="U15" s="93">
        <f t="shared" si="1"/>
        <v>0</v>
      </c>
      <c r="V15" s="74">
        <f>'Model výchozí (MV)'!V15</f>
        <v>0</v>
      </c>
      <c r="W15" s="74">
        <f>'Model výchozí (MV)'!W15</f>
        <v>0</v>
      </c>
      <c r="X15" s="74">
        <f>'Model výchozí (MV)'!X15</f>
        <v>0</v>
      </c>
      <c r="Y15" s="74">
        <f>'Model výchozí (MV)'!Y15</f>
        <v>0</v>
      </c>
      <c r="Z15" s="68">
        <f>'Model výchozí (MV)'!Z15</f>
        <v>1</v>
      </c>
    </row>
    <row r="16" spans="1:26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IFERROR('Model výchozí (MV)'!E16*(Index!I$3/Index!$E$3),0)+Doplněk!E16</f>
        <v>0</v>
      </c>
      <c r="F16" s="90">
        <f>IFERROR('Model výchozí (MV)'!F16*(Index!J$3/Index!$E$3),0)+Doplněk!F16</f>
        <v>0</v>
      </c>
      <c r="G16" s="90">
        <f>IFERROR('Model výchozí (MV)'!G16*(Index!K$3/Index!$E$3),0)+Doplněk!G16</f>
        <v>0</v>
      </c>
      <c r="H16" s="90">
        <f>IFERROR('Model výchozí (MV)'!H16*(Index!L$3/Index!$E$3),0)+Doplněk!H16</f>
        <v>0</v>
      </c>
      <c r="I16" s="90">
        <f>IFERROR('Model výchozí (MV)'!I16*(Index!M$3/Index!$E$3),0)+Doplněk!I16</f>
        <v>0</v>
      </c>
      <c r="J16" s="90">
        <f>IFERROR('Model výchozí (MV)'!J16*(Index!N$3/Index!$E$3),0)+Doplněk!J16</f>
        <v>0</v>
      </c>
      <c r="K16" s="90">
        <f>IFERROR('Model výchozí (MV)'!K16*(Index!O$3/Index!$E$3),0)+Doplněk!K16</f>
        <v>0</v>
      </c>
      <c r="L16" s="90">
        <f>IFERROR('Model výchozí (MV)'!L16*(Index!P$3/Index!$E$3),0)+Doplněk!L16</f>
        <v>0</v>
      </c>
      <c r="M16" s="90">
        <f>IFERROR('Model výchozí (MV)'!M16*(Index!Q$3/Index!$E$3),0)+Doplněk!M16</f>
        <v>0</v>
      </c>
      <c r="N16" s="90">
        <f>IFERROR('Model výchozí (MV)'!N16*(Index!R$3/Index!$E$3),0)+Doplněk!N16</f>
        <v>0</v>
      </c>
      <c r="O16" s="90">
        <f>IFERROR('Model výchozí (MV)'!O16*(Index!S$3/Index!$E$3),0)+Doplněk!O16</f>
        <v>0</v>
      </c>
      <c r="P16" s="90">
        <f>IFERROR('Model výchozí (MV)'!P16*(Index!T$3/Index!$E$3),0)+Doplněk!P16</f>
        <v>0</v>
      </c>
      <c r="Q16" s="90">
        <f>IFERROR('Model výchozí (MV)'!Q16*(Index!U$3/Index!$E$3),0)+Doplněk!Q16</f>
        <v>0</v>
      </c>
      <c r="R16" s="90">
        <f>IFERROR('Model výchozí (MV)'!R16*(Index!V$3/Index!$E$3),0)+Doplněk!R16</f>
        <v>0</v>
      </c>
      <c r="S16" s="93">
        <f>IFERROR('Model výchozí (MV)'!S16*(Index!W$3/Index!$E$3),0)+Doplněk!S16</f>
        <v>0</v>
      </c>
      <c r="T16" s="92">
        <f t="shared" si="0"/>
        <v>0</v>
      </c>
      <c r="U16" s="93">
        <f t="shared" si="1"/>
        <v>0</v>
      </c>
      <c r="V16" s="74">
        <f>'Model výchozí (MV)'!V16</f>
        <v>0</v>
      </c>
      <c r="W16" s="74">
        <f>'Model výchozí (MV)'!W16</f>
        <v>0</v>
      </c>
      <c r="X16" s="74">
        <f>'Model výchozí (MV)'!X16</f>
        <v>0</v>
      </c>
      <c r="Y16" s="74">
        <f>'Model výchozí (MV)'!Y16</f>
        <v>0</v>
      </c>
      <c r="Z16" s="68">
        <f>'Model výchozí (MV)'!Z16</f>
        <v>1</v>
      </c>
    </row>
    <row r="17" spans="1:26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IFERROR('Model výchozí (MV)'!E17*(Index!I$3/Index!$E$3),0)+Doplněk!E17</f>
        <v>0</v>
      </c>
      <c r="F17" s="90">
        <f>IFERROR('Model výchozí (MV)'!F17*(Index!J$3/Index!$E$3),0)+Doplněk!F17</f>
        <v>0</v>
      </c>
      <c r="G17" s="90">
        <f>IFERROR('Model výchozí (MV)'!G17*(Index!K$3/Index!$E$3),0)+Doplněk!G17</f>
        <v>0</v>
      </c>
      <c r="H17" s="90">
        <f>IFERROR('Model výchozí (MV)'!H17*(Index!L$3/Index!$E$3),0)+Doplněk!H17</f>
        <v>0</v>
      </c>
      <c r="I17" s="90">
        <f>IFERROR('Model výchozí (MV)'!I17*(Index!M$3/Index!$E$3),0)+Doplněk!I17</f>
        <v>0</v>
      </c>
      <c r="J17" s="90">
        <f>IFERROR('Model výchozí (MV)'!J17*(Index!N$3/Index!$E$3),0)+Doplněk!J17</f>
        <v>0</v>
      </c>
      <c r="K17" s="90">
        <f>IFERROR('Model výchozí (MV)'!K17*(Index!O$3/Index!$E$3),0)+Doplněk!K17</f>
        <v>0</v>
      </c>
      <c r="L17" s="90">
        <f>IFERROR('Model výchozí (MV)'!L17*(Index!P$3/Index!$E$3),0)+Doplněk!L17</f>
        <v>0</v>
      </c>
      <c r="M17" s="90">
        <f>IFERROR('Model výchozí (MV)'!M17*(Index!Q$3/Index!$E$3),0)+Doplněk!M17</f>
        <v>0</v>
      </c>
      <c r="N17" s="90">
        <f>IFERROR('Model výchozí (MV)'!N17*(Index!R$3/Index!$E$3),0)+Doplněk!N17</f>
        <v>0</v>
      </c>
      <c r="O17" s="90">
        <f>IFERROR('Model výchozí (MV)'!O17*(Index!S$3/Index!$E$3),0)+Doplněk!O17</f>
        <v>0</v>
      </c>
      <c r="P17" s="90">
        <f>IFERROR('Model výchozí (MV)'!P17*(Index!T$3/Index!$E$3),0)+Doplněk!P17</f>
        <v>0</v>
      </c>
      <c r="Q17" s="90">
        <f>IFERROR('Model výchozí (MV)'!Q17*(Index!U$3/Index!$E$3),0)+Doplněk!Q17</f>
        <v>0</v>
      </c>
      <c r="R17" s="90">
        <f>IFERROR('Model výchozí (MV)'!R17*(Index!V$3/Index!$E$3),0)+Doplněk!R17</f>
        <v>0</v>
      </c>
      <c r="S17" s="93">
        <f>IFERROR('Model výchozí (MV)'!S17*(Index!W$3/Index!$E$3),0)+Doplněk!S17</f>
        <v>0</v>
      </c>
      <c r="T17" s="92">
        <f t="shared" si="0"/>
        <v>0</v>
      </c>
      <c r="U17" s="93">
        <f t="shared" si="1"/>
        <v>0</v>
      </c>
      <c r="V17" s="74">
        <f>'Model výchozí (MV)'!V17</f>
        <v>0</v>
      </c>
      <c r="W17" s="74">
        <f>'Model výchozí (MV)'!W17</f>
        <v>0</v>
      </c>
      <c r="X17" s="74">
        <f>'Model výchozí (MV)'!X17</f>
        <v>0</v>
      </c>
      <c r="Y17" s="74">
        <f>'Model výchozí (MV)'!Y17</f>
        <v>0</v>
      </c>
      <c r="Z17" s="68">
        <f>'Model výchozí (MV)'!Z17</f>
        <v>1</v>
      </c>
    </row>
    <row r="18" spans="1:26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IFERROR('Model výchozí (MV)'!E18*(Index!I$3/Index!$E$3),0)+Doplněk!E18</f>
        <v>0</v>
      </c>
      <c r="F18" s="90">
        <f>IFERROR('Model výchozí (MV)'!F18*(Index!J$3/Index!$E$3),0)+Doplněk!F18</f>
        <v>0</v>
      </c>
      <c r="G18" s="90">
        <f>IFERROR('Model výchozí (MV)'!G18*(Index!K$3/Index!$E$3),0)+Doplněk!G18</f>
        <v>0</v>
      </c>
      <c r="H18" s="90">
        <f>IFERROR('Model výchozí (MV)'!H18*(Index!L$3/Index!$E$3),0)+Doplněk!H18</f>
        <v>0</v>
      </c>
      <c r="I18" s="90">
        <f>IFERROR('Model výchozí (MV)'!I18*(Index!M$3/Index!$E$3),0)+Doplněk!I18</f>
        <v>0</v>
      </c>
      <c r="J18" s="90">
        <f>IFERROR('Model výchozí (MV)'!J18*(Index!N$3/Index!$E$3),0)+Doplněk!J18</f>
        <v>0</v>
      </c>
      <c r="K18" s="90">
        <f>IFERROR('Model výchozí (MV)'!K18*(Index!O$3/Index!$E$3),0)+Doplněk!K18</f>
        <v>0</v>
      </c>
      <c r="L18" s="90">
        <f>IFERROR('Model výchozí (MV)'!L18*(Index!P$3/Index!$E$3),0)+Doplněk!L18</f>
        <v>0</v>
      </c>
      <c r="M18" s="90">
        <f>IFERROR('Model výchozí (MV)'!M18*(Index!Q$3/Index!$E$3),0)+Doplněk!M18</f>
        <v>0</v>
      </c>
      <c r="N18" s="90">
        <f>IFERROR('Model výchozí (MV)'!N18*(Index!R$3/Index!$E$3),0)+Doplněk!N18</f>
        <v>0</v>
      </c>
      <c r="O18" s="90">
        <f>IFERROR('Model výchozí (MV)'!O18*(Index!S$3/Index!$E$3),0)+Doplněk!O18</f>
        <v>0</v>
      </c>
      <c r="P18" s="90">
        <f>IFERROR('Model výchozí (MV)'!P18*(Index!T$3/Index!$E$3),0)+Doplněk!P18</f>
        <v>0</v>
      </c>
      <c r="Q18" s="90">
        <f>IFERROR('Model výchozí (MV)'!Q18*(Index!U$3/Index!$E$3),0)+Doplněk!Q18</f>
        <v>0</v>
      </c>
      <c r="R18" s="90">
        <f>IFERROR('Model výchozí (MV)'!R18*(Index!V$3/Index!$E$3),0)+Doplněk!R18</f>
        <v>0</v>
      </c>
      <c r="S18" s="93">
        <f>IFERROR('Model výchozí (MV)'!S18*(Index!W$3/Index!$E$3),0)+Doplněk!S18</f>
        <v>0</v>
      </c>
      <c r="T18" s="92">
        <f t="shared" si="0"/>
        <v>0</v>
      </c>
      <c r="U18" s="93">
        <f t="shared" si="1"/>
        <v>0</v>
      </c>
      <c r="V18" s="74">
        <f>'Model výchozí (MV)'!V18</f>
        <v>0</v>
      </c>
      <c r="W18" s="74">
        <f>'Model výchozí (MV)'!W18</f>
        <v>0</v>
      </c>
      <c r="X18" s="74">
        <f>'Model výchozí (MV)'!X18</f>
        <v>0</v>
      </c>
      <c r="Y18" s="74">
        <f>'Model výchozí (MV)'!Y18</f>
        <v>0</v>
      </c>
      <c r="Z18" s="68">
        <f>'Model výchozí (MV)'!Z18</f>
        <v>1</v>
      </c>
    </row>
    <row r="19" spans="1:26" x14ac:dyDescent="0.25">
      <c r="A19" s="5">
        <v>9</v>
      </c>
      <c r="B19" s="6" t="str">
        <f>'Model výchozí (MV)'!B19</f>
        <v>Cestovné</v>
      </c>
      <c r="C19" s="52"/>
      <c r="D19" s="7"/>
      <c r="E19" s="92">
        <f>IFERROR('Model výchozí (MV)'!E19*(Index!I$3/Index!$E$3),0)+Doplněk!E19</f>
        <v>0</v>
      </c>
      <c r="F19" s="90">
        <f>IFERROR('Model výchozí (MV)'!F19*(Index!J$3/Index!$E$3),0)+Doplněk!F19</f>
        <v>0</v>
      </c>
      <c r="G19" s="90">
        <f>IFERROR('Model výchozí (MV)'!G19*(Index!K$3/Index!$E$3),0)+Doplněk!G19</f>
        <v>0</v>
      </c>
      <c r="H19" s="90">
        <f>IFERROR('Model výchozí (MV)'!H19*(Index!L$3/Index!$E$3),0)+Doplněk!H19</f>
        <v>0</v>
      </c>
      <c r="I19" s="90">
        <f>IFERROR('Model výchozí (MV)'!I19*(Index!M$3/Index!$E$3),0)+Doplněk!I19</f>
        <v>0</v>
      </c>
      <c r="J19" s="90">
        <f>IFERROR('Model výchozí (MV)'!J19*(Index!N$3/Index!$E$3),0)+Doplněk!J19</f>
        <v>0</v>
      </c>
      <c r="K19" s="90">
        <f>IFERROR('Model výchozí (MV)'!K19*(Index!O$3/Index!$E$3),0)+Doplněk!K19</f>
        <v>0</v>
      </c>
      <c r="L19" s="90">
        <f>IFERROR('Model výchozí (MV)'!L19*(Index!P$3/Index!$E$3),0)+Doplněk!L19</f>
        <v>0</v>
      </c>
      <c r="M19" s="90">
        <f>IFERROR('Model výchozí (MV)'!M19*(Index!Q$3/Index!$E$3),0)+Doplněk!M19</f>
        <v>0</v>
      </c>
      <c r="N19" s="90">
        <f>IFERROR('Model výchozí (MV)'!N19*(Index!R$3/Index!$E$3),0)+Doplněk!N19</f>
        <v>0</v>
      </c>
      <c r="O19" s="90">
        <f>IFERROR('Model výchozí (MV)'!O19*(Index!S$3/Index!$E$3),0)+Doplněk!O19</f>
        <v>0</v>
      </c>
      <c r="P19" s="90">
        <f>IFERROR('Model výchozí (MV)'!P19*(Index!T$3/Index!$E$3),0)+Doplněk!P19</f>
        <v>0</v>
      </c>
      <c r="Q19" s="90">
        <f>IFERROR('Model výchozí (MV)'!Q19*(Index!U$3/Index!$E$3),0)+Doplněk!Q19</f>
        <v>0</v>
      </c>
      <c r="R19" s="90">
        <f>IFERROR('Model výchozí (MV)'!R19*(Index!V$3/Index!$E$3),0)+Doplněk!R19</f>
        <v>0</v>
      </c>
      <c r="S19" s="93">
        <f>IFERROR('Model výchozí (MV)'!S19*(Index!W$3/Index!$E$3),0)+Doplněk!S19</f>
        <v>0</v>
      </c>
      <c r="T19" s="92">
        <f t="shared" si="0"/>
        <v>0</v>
      </c>
      <c r="U19" s="93">
        <f t="shared" si="1"/>
        <v>0</v>
      </c>
      <c r="V19" s="74">
        <f>'Model výchozí (MV)'!V19</f>
        <v>0</v>
      </c>
      <c r="W19" s="74">
        <f>'Model výchozí (MV)'!W19</f>
        <v>0</v>
      </c>
      <c r="X19" s="74">
        <f>'Model výchozí (MV)'!X19</f>
        <v>0</v>
      </c>
      <c r="Y19" s="74">
        <f>'Model výchozí (MV)'!Y19</f>
        <v>0</v>
      </c>
      <c r="Z19" s="68">
        <f>'Model výchozí (MV)'!Z19</f>
        <v>1</v>
      </c>
    </row>
    <row r="20" spans="1:26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IFERROR('Model výchozí (MV)'!E20*(Index!I$3/Index!$E$3),0)+Doplněk!E20</f>
        <v>0</v>
      </c>
      <c r="F20" s="90">
        <f>IFERROR('Model výchozí (MV)'!F20*(Index!J$3/Index!$E$3),0)+Doplněk!F20</f>
        <v>0</v>
      </c>
      <c r="G20" s="90">
        <f>IFERROR('Model výchozí (MV)'!G20*(Index!K$3/Index!$E$3),0)+Doplněk!G20</f>
        <v>0</v>
      </c>
      <c r="H20" s="90">
        <f>IFERROR('Model výchozí (MV)'!H20*(Index!L$3/Index!$E$3),0)+Doplněk!H20</f>
        <v>0</v>
      </c>
      <c r="I20" s="90">
        <f>IFERROR('Model výchozí (MV)'!I20*(Index!M$3/Index!$E$3),0)+Doplněk!I20</f>
        <v>0</v>
      </c>
      <c r="J20" s="90">
        <f>IFERROR('Model výchozí (MV)'!J20*(Index!N$3/Index!$E$3),0)+Doplněk!J20</f>
        <v>0</v>
      </c>
      <c r="K20" s="90">
        <f>IFERROR('Model výchozí (MV)'!K20*(Index!O$3/Index!$E$3),0)+Doplněk!K20</f>
        <v>0</v>
      </c>
      <c r="L20" s="90">
        <f>IFERROR('Model výchozí (MV)'!L20*(Index!P$3/Index!$E$3),0)+Doplněk!L20</f>
        <v>0</v>
      </c>
      <c r="M20" s="90">
        <f>IFERROR('Model výchozí (MV)'!M20*(Index!Q$3/Index!$E$3),0)+Doplněk!M20</f>
        <v>0</v>
      </c>
      <c r="N20" s="90">
        <f>IFERROR('Model výchozí (MV)'!N20*(Index!R$3/Index!$E$3),0)+Doplněk!N20</f>
        <v>0</v>
      </c>
      <c r="O20" s="90">
        <f>IFERROR('Model výchozí (MV)'!O20*(Index!S$3/Index!$E$3),0)+Doplněk!O20</f>
        <v>0</v>
      </c>
      <c r="P20" s="90">
        <f>IFERROR('Model výchozí (MV)'!P20*(Index!T$3/Index!$E$3),0)+Doplněk!P20</f>
        <v>0</v>
      </c>
      <c r="Q20" s="90">
        <f>IFERROR('Model výchozí (MV)'!Q20*(Index!U$3/Index!$E$3),0)+Doplněk!Q20</f>
        <v>0</v>
      </c>
      <c r="R20" s="90">
        <f>IFERROR('Model výchozí (MV)'!R20*(Index!V$3/Index!$E$3),0)+Doplněk!R20</f>
        <v>0</v>
      </c>
      <c r="S20" s="93">
        <f>IFERROR('Model výchozí (MV)'!S20*(Index!W$3/Index!$E$3),0)+Doplněk!S20</f>
        <v>0</v>
      </c>
      <c r="T20" s="92">
        <f t="shared" si="0"/>
        <v>0</v>
      </c>
      <c r="U20" s="93">
        <f t="shared" si="1"/>
        <v>0</v>
      </c>
      <c r="V20" s="74">
        <f>'Model výchozí (MV)'!V20</f>
        <v>0</v>
      </c>
      <c r="W20" s="74">
        <f>'Model výchozí (MV)'!W20</f>
        <v>0</v>
      </c>
      <c r="X20" s="74">
        <f>'Model výchozí (MV)'!X20</f>
        <v>0</v>
      </c>
      <c r="Y20" s="74">
        <f>'Model výchozí (MV)'!Y20</f>
        <v>0</v>
      </c>
      <c r="Z20" s="68">
        <f>'Model výchozí (MV)'!Z20</f>
        <v>1</v>
      </c>
    </row>
    <row r="21" spans="1:26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IFERROR('Model výchozí (MV)'!E21*(Index!I$3/Index!$E$3),0)+Doplněk!E21</f>
        <v>0</v>
      </c>
      <c r="F21" s="90">
        <f>IFERROR('Model výchozí (MV)'!F21*(Index!J$3/Index!$E$3),0)+Doplněk!F21</f>
        <v>0</v>
      </c>
      <c r="G21" s="90">
        <f>IFERROR('Model výchozí (MV)'!G21*(Index!K$3/Index!$E$3),0)+Doplněk!G21</f>
        <v>0</v>
      </c>
      <c r="H21" s="90">
        <f>IFERROR('Model výchozí (MV)'!H21*(Index!L$3/Index!$E$3),0)+Doplněk!H21</f>
        <v>0</v>
      </c>
      <c r="I21" s="90">
        <f>IFERROR('Model výchozí (MV)'!I21*(Index!M$3/Index!$E$3),0)+Doplněk!I21</f>
        <v>0</v>
      </c>
      <c r="J21" s="90">
        <f>IFERROR('Model výchozí (MV)'!J21*(Index!N$3/Index!$E$3),0)+Doplněk!J21</f>
        <v>0</v>
      </c>
      <c r="K21" s="90">
        <f>IFERROR('Model výchozí (MV)'!K21*(Index!O$3/Index!$E$3),0)+Doplněk!K21</f>
        <v>0</v>
      </c>
      <c r="L21" s="90">
        <f>IFERROR('Model výchozí (MV)'!L21*(Index!P$3/Index!$E$3),0)+Doplněk!L21</f>
        <v>0</v>
      </c>
      <c r="M21" s="90">
        <f>IFERROR('Model výchozí (MV)'!M21*(Index!Q$3/Index!$E$3),0)+Doplněk!M21</f>
        <v>0</v>
      </c>
      <c r="N21" s="90">
        <f>IFERROR('Model výchozí (MV)'!N21*(Index!R$3/Index!$E$3),0)+Doplněk!N21</f>
        <v>0</v>
      </c>
      <c r="O21" s="90">
        <f>IFERROR('Model výchozí (MV)'!O21*(Index!S$3/Index!$E$3),0)+Doplněk!O21</f>
        <v>0</v>
      </c>
      <c r="P21" s="90">
        <f>IFERROR('Model výchozí (MV)'!P21*(Index!T$3/Index!$E$3),0)+Doplněk!P21</f>
        <v>0</v>
      </c>
      <c r="Q21" s="90">
        <f>IFERROR('Model výchozí (MV)'!Q21*(Index!U$3/Index!$E$3),0)+Doplněk!Q21</f>
        <v>0</v>
      </c>
      <c r="R21" s="90">
        <f>IFERROR('Model výchozí (MV)'!R21*(Index!V$3/Index!$E$3),0)+Doplněk!R21</f>
        <v>0</v>
      </c>
      <c r="S21" s="93">
        <f>IFERROR('Model výchozí (MV)'!S21*(Index!W$3/Index!$E$3),0)+Doplněk!S21</f>
        <v>0</v>
      </c>
      <c r="T21" s="92">
        <f t="shared" si="0"/>
        <v>0</v>
      </c>
      <c r="U21" s="93">
        <f t="shared" si="1"/>
        <v>0</v>
      </c>
      <c r="V21" s="74">
        <f>'Model výchozí (MV)'!V21</f>
        <v>0</v>
      </c>
      <c r="W21" s="74">
        <f>'Model výchozí (MV)'!W21</f>
        <v>0</v>
      </c>
      <c r="X21" s="74">
        <f>'Model výchozí (MV)'!X21</f>
        <v>0</v>
      </c>
      <c r="Y21" s="74">
        <f>'Model výchozí (MV)'!Y21</f>
        <v>0</v>
      </c>
      <c r="Z21" s="68">
        <f>'Model výchozí (MV)'!Z21</f>
        <v>1</v>
      </c>
    </row>
    <row r="22" spans="1:26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IFERROR('Model výchozí (MV)'!E22*(Index!I$3/Index!$E$3),0)+Doplněk!E22</f>
        <v>0</v>
      </c>
      <c r="F22" s="90">
        <f>IFERROR('Model výchozí (MV)'!F22*(Index!J$3/Index!$E$3),0)+Doplněk!F22</f>
        <v>0</v>
      </c>
      <c r="G22" s="90">
        <f>IFERROR('Model výchozí (MV)'!G22*(Index!K$3/Index!$E$3),0)+Doplněk!G22</f>
        <v>0</v>
      </c>
      <c r="H22" s="90">
        <f>IFERROR('Model výchozí (MV)'!H22*(Index!L$3/Index!$E$3),0)+Doplněk!H22</f>
        <v>0</v>
      </c>
      <c r="I22" s="90">
        <f>IFERROR('Model výchozí (MV)'!I22*(Index!M$3/Index!$E$3),0)+Doplněk!I22</f>
        <v>0</v>
      </c>
      <c r="J22" s="90">
        <f>IFERROR('Model výchozí (MV)'!J22*(Index!N$3/Index!$E$3),0)+Doplněk!J22</f>
        <v>0</v>
      </c>
      <c r="K22" s="90">
        <f>IFERROR('Model výchozí (MV)'!K22*(Index!O$3/Index!$E$3),0)+Doplněk!K22</f>
        <v>0</v>
      </c>
      <c r="L22" s="90">
        <f>IFERROR('Model výchozí (MV)'!L22*(Index!P$3/Index!$E$3),0)+Doplněk!L22</f>
        <v>0</v>
      </c>
      <c r="M22" s="90">
        <f>IFERROR('Model výchozí (MV)'!M22*(Index!Q$3/Index!$E$3),0)+Doplněk!M22</f>
        <v>0</v>
      </c>
      <c r="N22" s="90">
        <f>IFERROR('Model výchozí (MV)'!N22*(Index!R$3/Index!$E$3),0)+Doplněk!N22</f>
        <v>0</v>
      </c>
      <c r="O22" s="90">
        <f>IFERROR('Model výchozí (MV)'!O22*(Index!S$3/Index!$E$3),0)+Doplněk!O22</f>
        <v>0</v>
      </c>
      <c r="P22" s="90">
        <f>IFERROR('Model výchozí (MV)'!P22*(Index!T$3/Index!$E$3),0)+Doplněk!P22</f>
        <v>0</v>
      </c>
      <c r="Q22" s="90">
        <f>IFERROR('Model výchozí (MV)'!Q22*(Index!U$3/Index!$E$3),0)+Doplněk!Q22</f>
        <v>0</v>
      </c>
      <c r="R22" s="90">
        <f>IFERROR('Model výchozí (MV)'!R22*(Index!V$3/Index!$E$3),0)+Doplněk!R22</f>
        <v>0</v>
      </c>
      <c r="S22" s="93">
        <f>IFERROR('Model výchozí (MV)'!S22*(Index!W$3/Index!$E$3),0)+Doplněk!S22</f>
        <v>0</v>
      </c>
      <c r="T22" s="92">
        <f t="shared" si="0"/>
        <v>0</v>
      </c>
      <c r="U22" s="93">
        <f t="shared" si="1"/>
        <v>0</v>
      </c>
      <c r="V22" s="74">
        <f>'Model výchozí (MV)'!V22</f>
        <v>0</v>
      </c>
      <c r="W22" s="74">
        <f>'Model výchozí (MV)'!W22</f>
        <v>0</v>
      </c>
      <c r="X22" s="74">
        <f>'Model výchozí (MV)'!X22</f>
        <v>0</v>
      </c>
      <c r="Y22" s="74">
        <f>'Model výchozí (MV)'!Y22</f>
        <v>1</v>
      </c>
      <c r="Z22" s="68">
        <f>'Model výchozí (MV)'!Z22</f>
        <v>0</v>
      </c>
    </row>
    <row r="23" spans="1:26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IFERROR('Model výchozí (MV)'!E23*(Index!I$3/Index!$E$3),0)+Doplněk!E23</f>
        <v>0</v>
      </c>
      <c r="F23" s="90">
        <f>IFERROR('Model výchozí (MV)'!F23*(Index!J$3/Index!$E$3),0)+Doplněk!F23</f>
        <v>0</v>
      </c>
      <c r="G23" s="90">
        <f>IFERROR('Model výchozí (MV)'!G23*(Index!K$3/Index!$E$3),0)+Doplněk!G23</f>
        <v>0</v>
      </c>
      <c r="H23" s="90">
        <f>IFERROR('Model výchozí (MV)'!H23*(Index!L$3/Index!$E$3),0)+Doplněk!H23</f>
        <v>0</v>
      </c>
      <c r="I23" s="90">
        <f>IFERROR('Model výchozí (MV)'!I23*(Index!M$3/Index!$E$3),0)+Doplněk!I23</f>
        <v>0</v>
      </c>
      <c r="J23" s="90">
        <f>IFERROR('Model výchozí (MV)'!J23*(Index!N$3/Index!$E$3),0)+Doplněk!J23</f>
        <v>0</v>
      </c>
      <c r="K23" s="90">
        <f>IFERROR('Model výchozí (MV)'!K23*(Index!O$3/Index!$E$3),0)+Doplněk!K23</f>
        <v>0</v>
      </c>
      <c r="L23" s="90">
        <f>IFERROR('Model výchozí (MV)'!L23*(Index!P$3/Index!$E$3),0)+Doplněk!L23</f>
        <v>0</v>
      </c>
      <c r="M23" s="90">
        <f>IFERROR('Model výchozí (MV)'!M23*(Index!Q$3/Index!$E$3),0)+Doplněk!M23</f>
        <v>0</v>
      </c>
      <c r="N23" s="90">
        <f>IFERROR('Model výchozí (MV)'!N23*(Index!R$3/Index!$E$3),0)+Doplněk!N23</f>
        <v>0</v>
      </c>
      <c r="O23" s="90">
        <f>IFERROR('Model výchozí (MV)'!O23*(Index!S$3/Index!$E$3),0)+Doplněk!O23</f>
        <v>0</v>
      </c>
      <c r="P23" s="90">
        <f>IFERROR('Model výchozí (MV)'!P23*(Index!T$3/Index!$E$3),0)+Doplněk!P23</f>
        <v>0</v>
      </c>
      <c r="Q23" s="90">
        <f>IFERROR('Model výchozí (MV)'!Q23*(Index!U$3/Index!$E$3),0)+Doplněk!Q23</f>
        <v>0</v>
      </c>
      <c r="R23" s="90">
        <f>IFERROR('Model výchozí (MV)'!R23*(Index!V$3/Index!$E$3),0)+Doplněk!R23</f>
        <v>0</v>
      </c>
      <c r="S23" s="93">
        <f>IFERROR('Model výchozí (MV)'!S23*(Index!W$3/Index!$E$3),0)+Doplněk!S23</f>
        <v>0</v>
      </c>
      <c r="T23" s="92">
        <f t="shared" si="0"/>
        <v>0</v>
      </c>
      <c r="U23" s="93">
        <f t="shared" si="1"/>
        <v>0</v>
      </c>
      <c r="V23" s="74">
        <f>'Model výchozí (MV)'!V23</f>
        <v>0</v>
      </c>
      <c r="W23" s="74">
        <f>'Model výchozí (MV)'!W23</f>
        <v>0</v>
      </c>
      <c r="X23" s="74">
        <f>'Model výchozí (MV)'!X23</f>
        <v>0</v>
      </c>
      <c r="Y23" s="74">
        <f>'Model výchozí (MV)'!Y23</f>
        <v>0</v>
      </c>
      <c r="Z23" s="68">
        <f>'Model výchozí (MV)'!Z23</f>
        <v>1</v>
      </c>
    </row>
    <row r="24" spans="1:26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IFERROR('Model výchozí (MV)'!E24*(Index!I$3/Index!$E$3),0)+Doplněk!E24</f>
        <v>0</v>
      </c>
      <c r="F24" s="90">
        <f>IFERROR('Model výchozí (MV)'!F24*(Index!J$3/Index!$E$3),0)+Doplněk!F24</f>
        <v>0</v>
      </c>
      <c r="G24" s="90">
        <f>IFERROR('Model výchozí (MV)'!G24*(Index!K$3/Index!$E$3),0)+Doplněk!G24</f>
        <v>0</v>
      </c>
      <c r="H24" s="90">
        <f>IFERROR('Model výchozí (MV)'!H24*(Index!L$3/Index!$E$3),0)+Doplněk!H24</f>
        <v>0</v>
      </c>
      <c r="I24" s="90">
        <f>IFERROR('Model výchozí (MV)'!I24*(Index!M$3/Index!$E$3),0)+Doplněk!I24</f>
        <v>0</v>
      </c>
      <c r="J24" s="90">
        <f>IFERROR('Model výchozí (MV)'!J24*(Index!N$3/Index!$E$3),0)+Doplněk!J24</f>
        <v>0</v>
      </c>
      <c r="K24" s="90">
        <f>IFERROR('Model výchozí (MV)'!K24*(Index!O$3/Index!$E$3),0)+Doplněk!K24</f>
        <v>0</v>
      </c>
      <c r="L24" s="90">
        <f>IFERROR('Model výchozí (MV)'!L24*(Index!P$3/Index!$E$3),0)+Doplněk!L24</f>
        <v>0</v>
      </c>
      <c r="M24" s="90">
        <f>IFERROR('Model výchozí (MV)'!M24*(Index!Q$3/Index!$E$3),0)+Doplněk!M24</f>
        <v>0</v>
      </c>
      <c r="N24" s="90">
        <f>IFERROR('Model výchozí (MV)'!N24*(Index!R$3/Index!$E$3),0)+Doplněk!N24</f>
        <v>0</v>
      </c>
      <c r="O24" s="90">
        <f>IFERROR('Model výchozí (MV)'!O24*(Index!S$3/Index!$E$3),0)+Doplněk!O24</f>
        <v>0</v>
      </c>
      <c r="P24" s="90">
        <f>IFERROR('Model výchozí (MV)'!P24*(Index!T$3/Index!$E$3),0)+Doplněk!P24</f>
        <v>0</v>
      </c>
      <c r="Q24" s="90">
        <f>IFERROR('Model výchozí (MV)'!Q24*(Index!U$3/Index!$E$3),0)+Doplněk!Q24</f>
        <v>0</v>
      </c>
      <c r="R24" s="90">
        <f>IFERROR('Model výchozí (MV)'!R24*(Index!V$3/Index!$E$3),0)+Doplněk!R24</f>
        <v>0</v>
      </c>
      <c r="S24" s="93">
        <f>IFERROR('Model výchozí (MV)'!S24*(Index!W$3/Index!$E$3),0)+Doplněk!S24</f>
        <v>0</v>
      </c>
      <c r="T24" s="92">
        <f t="shared" si="0"/>
        <v>0</v>
      </c>
      <c r="U24" s="93">
        <f t="shared" si="1"/>
        <v>0</v>
      </c>
      <c r="V24" s="74">
        <f>'Model výchozí (MV)'!V24</f>
        <v>0</v>
      </c>
      <c r="W24" s="74">
        <f>'Model výchozí (MV)'!W24</f>
        <v>0</v>
      </c>
      <c r="X24" s="74">
        <f>'Model výchozí (MV)'!X24</f>
        <v>0</v>
      </c>
      <c r="Y24" s="74">
        <f>'Model výchozí (MV)'!Y24</f>
        <v>0</v>
      </c>
      <c r="Z24" s="68">
        <f>'Model výchozí (MV)'!Z24</f>
        <v>1</v>
      </c>
    </row>
    <row r="25" spans="1:26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IFERROR('Model výchozí (MV)'!E25*(Index!I$3/Index!$E$3),0)+Doplněk!E25</f>
        <v>0</v>
      </c>
      <c r="F25" s="90">
        <f>IFERROR('Model výchozí (MV)'!F25*(Index!J$3/Index!$E$3),0)+Doplněk!F25</f>
        <v>0</v>
      </c>
      <c r="G25" s="90">
        <f>IFERROR('Model výchozí (MV)'!G25*(Index!K$3/Index!$E$3),0)+Doplněk!G25</f>
        <v>0</v>
      </c>
      <c r="H25" s="90">
        <f>IFERROR('Model výchozí (MV)'!H25*(Index!L$3/Index!$E$3),0)+Doplněk!H25</f>
        <v>0</v>
      </c>
      <c r="I25" s="90">
        <f>IFERROR('Model výchozí (MV)'!I25*(Index!M$3/Index!$E$3),0)+Doplněk!I25</f>
        <v>0</v>
      </c>
      <c r="J25" s="90">
        <f>IFERROR('Model výchozí (MV)'!J25*(Index!N$3/Index!$E$3),0)+Doplněk!J25</f>
        <v>0</v>
      </c>
      <c r="K25" s="90">
        <f>IFERROR('Model výchozí (MV)'!K25*(Index!O$3/Index!$E$3),0)+Doplněk!K25</f>
        <v>0</v>
      </c>
      <c r="L25" s="90">
        <f>IFERROR('Model výchozí (MV)'!L25*(Index!P$3/Index!$E$3),0)+Doplněk!L25</f>
        <v>0</v>
      </c>
      <c r="M25" s="90">
        <f>IFERROR('Model výchozí (MV)'!M25*(Index!Q$3/Index!$E$3),0)+Doplněk!M25</f>
        <v>0</v>
      </c>
      <c r="N25" s="90">
        <f>IFERROR('Model výchozí (MV)'!N25*(Index!R$3/Index!$E$3),0)+Doplněk!N25</f>
        <v>0</v>
      </c>
      <c r="O25" s="90">
        <f>IFERROR('Model výchozí (MV)'!O25*(Index!S$3/Index!$E$3),0)+Doplněk!O25</f>
        <v>0</v>
      </c>
      <c r="P25" s="90">
        <f>IFERROR('Model výchozí (MV)'!P25*(Index!T$3/Index!$E$3),0)+Doplněk!P25</f>
        <v>0</v>
      </c>
      <c r="Q25" s="90">
        <f>IFERROR('Model výchozí (MV)'!Q25*(Index!U$3/Index!$E$3),0)+Doplněk!Q25</f>
        <v>0</v>
      </c>
      <c r="R25" s="90">
        <f>IFERROR('Model výchozí (MV)'!R25*(Index!V$3/Index!$E$3),0)+Doplněk!R25</f>
        <v>0</v>
      </c>
      <c r="S25" s="93">
        <f>IFERROR('Model výchozí (MV)'!S25*(Index!W$3/Index!$E$3),0)+Doplněk!S25</f>
        <v>0</v>
      </c>
      <c r="T25" s="92">
        <f t="shared" si="0"/>
        <v>0</v>
      </c>
      <c r="U25" s="93">
        <f t="shared" si="1"/>
        <v>0</v>
      </c>
      <c r="V25" s="74">
        <f>'Model výchozí (MV)'!V25</f>
        <v>0</v>
      </c>
      <c r="W25" s="74">
        <f>'Model výchozí (MV)'!W25</f>
        <v>0</v>
      </c>
      <c r="X25" s="74">
        <f>'Model výchozí (MV)'!X25</f>
        <v>0</v>
      </c>
      <c r="Y25" s="74">
        <f>'Model výchozí (MV)'!Y25</f>
        <v>0</v>
      </c>
      <c r="Z25" s="68">
        <f>'Model výchozí (MV)'!Z25</f>
        <v>1</v>
      </c>
    </row>
    <row r="26" spans="1:26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IFERROR('Model výchozí (MV)'!E26*(Index!I$3/Index!$E$3),0)+Doplněk!E26</f>
        <v>0</v>
      </c>
      <c r="F26" s="90">
        <f>IFERROR('Model výchozí (MV)'!F26*(Index!J$3/Index!$E$3),0)+Doplněk!F26</f>
        <v>0</v>
      </c>
      <c r="G26" s="90">
        <f>IFERROR('Model výchozí (MV)'!G26*(Index!K$3/Index!$E$3),0)+Doplněk!G26</f>
        <v>0</v>
      </c>
      <c r="H26" s="90">
        <f>IFERROR('Model výchozí (MV)'!H26*(Index!L$3/Index!$E$3),0)+Doplněk!H26</f>
        <v>0</v>
      </c>
      <c r="I26" s="90">
        <f>IFERROR('Model výchozí (MV)'!I26*(Index!M$3/Index!$E$3),0)+Doplněk!I26</f>
        <v>0</v>
      </c>
      <c r="J26" s="90">
        <f>IFERROR('Model výchozí (MV)'!J26*(Index!N$3/Index!$E$3),0)+Doplněk!J26</f>
        <v>0</v>
      </c>
      <c r="K26" s="90">
        <f>IFERROR('Model výchozí (MV)'!K26*(Index!O$3/Index!$E$3),0)+Doplněk!K26</f>
        <v>0</v>
      </c>
      <c r="L26" s="90">
        <f>IFERROR('Model výchozí (MV)'!L26*(Index!P$3/Index!$E$3),0)+Doplněk!L26</f>
        <v>0</v>
      </c>
      <c r="M26" s="90">
        <f>IFERROR('Model výchozí (MV)'!M26*(Index!Q$3/Index!$E$3),0)+Doplněk!M26</f>
        <v>0</v>
      </c>
      <c r="N26" s="90">
        <f>IFERROR('Model výchozí (MV)'!N26*(Index!R$3/Index!$E$3),0)+Doplněk!N26</f>
        <v>0</v>
      </c>
      <c r="O26" s="90">
        <f>IFERROR('Model výchozí (MV)'!O26*(Index!S$3/Index!$E$3),0)+Doplněk!O26</f>
        <v>0</v>
      </c>
      <c r="P26" s="90">
        <f>IFERROR('Model výchozí (MV)'!P26*(Index!T$3/Index!$E$3),0)+Doplněk!P26</f>
        <v>0</v>
      </c>
      <c r="Q26" s="90">
        <f>IFERROR('Model výchozí (MV)'!Q26*(Index!U$3/Index!$E$3),0)+Doplněk!Q26</f>
        <v>0</v>
      </c>
      <c r="R26" s="90">
        <f>IFERROR('Model výchozí (MV)'!R26*(Index!V$3/Index!$E$3),0)+Doplněk!R26</f>
        <v>0</v>
      </c>
      <c r="S26" s="93">
        <f>IFERROR('Model výchozí (MV)'!S26*(Index!W$3/Index!$E$3),0)+Doplněk!S26</f>
        <v>0</v>
      </c>
      <c r="T26" s="92">
        <f t="shared" si="0"/>
        <v>0</v>
      </c>
      <c r="U26" s="93">
        <f t="shared" si="1"/>
        <v>0</v>
      </c>
      <c r="V26" s="74">
        <f>'Model výchozí (MV)'!V26</f>
        <v>0</v>
      </c>
      <c r="W26" s="74">
        <f>'Model výchozí (MV)'!W26</f>
        <v>0</v>
      </c>
      <c r="X26" s="74">
        <f>'Model výchozí (MV)'!X26</f>
        <v>0</v>
      </c>
      <c r="Y26" s="74">
        <f>'Model výchozí (MV)'!Y26</f>
        <v>0</v>
      </c>
      <c r="Z26" s="68">
        <f>'Model výchozí (MV)'!Z26</f>
        <v>1</v>
      </c>
    </row>
    <row r="27" spans="1:26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IFERROR('Model výchozí (MV)'!E27*(Index!I$3/Index!$E$3),0)+Doplněk!E27</f>
        <v>0</v>
      </c>
      <c r="F27" s="90">
        <f>IFERROR('Model výchozí (MV)'!F27*(Index!J$3/Index!$E$3),0)+Doplněk!F27</f>
        <v>0</v>
      </c>
      <c r="G27" s="90">
        <f>IFERROR('Model výchozí (MV)'!G27*(Index!K$3/Index!$E$3),0)+Doplněk!G27</f>
        <v>0</v>
      </c>
      <c r="H27" s="90">
        <f>IFERROR('Model výchozí (MV)'!H27*(Index!L$3/Index!$E$3),0)+Doplněk!H27</f>
        <v>0</v>
      </c>
      <c r="I27" s="90">
        <f>IFERROR('Model výchozí (MV)'!I27*(Index!M$3/Index!$E$3),0)+Doplněk!I27</f>
        <v>0</v>
      </c>
      <c r="J27" s="90">
        <f>IFERROR('Model výchozí (MV)'!J27*(Index!N$3/Index!$E$3),0)+Doplněk!J27</f>
        <v>0</v>
      </c>
      <c r="K27" s="90">
        <f>IFERROR('Model výchozí (MV)'!K27*(Index!O$3/Index!$E$3),0)+Doplněk!K27</f>
        <v>0</v>
      </c>
      <c r="L27" s="90">
        <f>IFERROR('Model výchozí (MV)'!L27*(Index!P$3/Index!$E$3),0)+Doplněk!L27</f>
        <v>0</v>
      </c>
      <c r="M27" s="90">
        <f>IFERROR('Model výchozí (MV)'!M27*(Index!Q$3/Index!$E$3),0)+Doplněk!M27</f>
        <v>0</v>
      </c>
      <c r="N27" s="90">
        <f>IFERROR('Model výchozí (MV)'!N27*(Index!R$3/Index!$E$3),0)+Doplněk!N27</f>
        <v>0</v>
      </c>
      <c r="O27" s="90">
        <f>IFERROR('Model výchozí (MV)'!O27*(Index!S$3/Index!$E$3),0)+Doplněk!O27</f>
        <v>0</v>
      </c>
      <c r="P27" s="90">
        <f>IFERROR('Model výchozí (MV)'!P27*(Index!T$3/Index!$E$3),0)+Doplněk!P27</f>
        <v>0</v>
      </c>
      <c r="Q27" s="90">
        <f>IFERROR('Model výchozí (MV)'!Q27*(Index!U$3/Index!$E$3),0)+Doplněk!Q27</f>
        <v>0</v>
      </c>
      <c r="R27" s="90">
        <f>IFERROR('Model výchozí (MV)'!R27*(Index!V$3/Index!$E$3),0)+Doplněk!R27</f>
        <v>0</v>
      </c>
      <c r="S27" s="93">
        <f>IFERROR('Model výchozí (MV)'!S27*(Index!W$3/Index!$E$3),0)+Doplněk!S27</f>
        <v>0</v>
      </c>
      <c r="T27" s="92">
        <f t="shared" si="0"/>
        <v>0</v>
      </c>
      <c r="U27" s="93">
        <f t="shared" si="1"/>
        <v>0</v>
      </c>
      <c r="V27" s="74">
        <f>'Model výchozí (MV)'!V27</f>
        <v>0</v>
      </c>
      <c r="W27" s="74">
        <f>'Model výchozí (MV)'!W27</f>
        <v>0</v>
      </c>
      <c r="X27" s="74">
        <f>'Model výchozí (MV)'!X27</f>
        <v>0</v>
      </c>
      <c r="Y27" s="74">
        <f>'Model výchozí (MV)'!Y27</f>
        <v>0</v>
      </c>
      <c r="Z27" s="68">
        <f>'Model výchozí (MV)'!Z27</f>
        <v>1</v>
      </c>
    </row>
    <row r="28" spans="1:26" s="1" customFormat="1" ht="15.75" thickBot="1" x14ac:dyDescent="0.3">
      <c r="A28" s="8">
        <v>23</v>
      </c>
      <c r="B28" s="9" t="s">
        <v>83</v>
      </c>
      <c r="C28" s="9"/>
      <c r="D28" s="59" t="s">
        <v>307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96">
        <f>SUMPRODUCT($T3:$T27,Y3:Y27)</f>
        <v>0</v>
      </c>
      <c r="Z28" s="102">
        <f>SUMPRODUCT($T3:$T27,Z3:Z27)</f>
        <v>0</v>
      </c>
    </row>
    <row r="29" spans="1:26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Z29" si="3">$T29</f>
        <v>39116400</v>
      </c>
      <c r="Y29" s="86">
        <f t="shared" si="3"/>
        <v>39116400</v>
      </c>
      <c r="Z29" s="89">
        <f t="shared" si="3"/>
        <v>39116400</v>
      </c>
    </row>
    <row r="30" spans="1:26" s="1" customFormat="1" ht="15.75" thickBot="1" x14ac:dyDescent="0.3">
      <c r="A30" s="8">
        <v>27</v>
      </c>
      <c r="B30" s="9" t="s">
        <v>84</v>
      </c>
      <c r="C30" s="9"/>
      <c r="D30" s="59" t="s">
        <v>300</v>
      </c>
      <c r="E30" s="2">
        <f>IFERROR(E28/E29,0)</f>
        <v>0</v>
      </c>
      <c r="F30" s="2">
        <f t="shared" ref="F30:S30" si="4">IFERROR(F28/F29,0)</f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  <c r="S30" s="2">
        <f t="shared" si="4"/>
        <v>0</v>
      </c>
      <c r="T30" s="81">
        <f>T28/T29</f>
        <v>0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" si="5">IFERROR(X28/X29,0)</f>
        <v>0</v>
      </c>
      <c r="Y30" s="2">
        <f t="shared" ref="Y30:Z30" si="6">IFERROR(Y28/Y29,0)</f>
        <v>0</v>
      </c>
      <c r="Z30" s="23">
        <f t="shared" si="6"/>
        <v>0</v>
      </c>
    </row>
  </sheetData>
  <sheetProtection algorithmName="SHA-512" hashValue="Z7jmBKoBa70ZEj5tV9jbCZIX6Dbm9gBcpC+VPJ5J5bsPY7WfRZpkSD3p+73/jPwUt5pRrW1oqXiSBj77m/MJRg==" saltValue="P9HjcN+6F+2bNamFa9iFBw==" spinCount="100000" sheet="1" objects="1" scenarios="1"/>
  <mergeCells count="1">
    <mergeCell ref="V1:Z1"/>
  </mergeCells>
  <conditionalFormatting sqref="Z3:Z27">
    <cfRule type="cellIs" dxfId="24" priority="9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3B108-7786-4D94-B7E1-341D3BF66298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D4" sqref="D4"/>
    </sheetView>
  </sheetViews>
  <sheetFormatPr defaultColWidth="0" defaultRowHeight="15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27" t="s">
        <v>312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'Model aktualizovaný (MA)'!E3*'Model aktualizovaný (MA)'!$V3</f>
        <v>0</v>
      </c>
      <c r="F3" s="83">
        <f>'Model aktualizovaný (MA)'!F3*'Model aktualizovaný (MA)'!$V3</f>
        <v>0</v>
      </c>
      <c r="G3" s="83">
        <f>'Model aktualizovaný (MA)'!G3*'Model aktualizovaný (MA)'!$V3</f>
        <v>0</v>
      </c>
      <c r="H3" s="83">
        <f>'Model aktualizovaný (MA)'!H3*'Model aktualizovaný (MA)'!$V3</f>
        <v>0</v>
      </c>
      <c r="I3" s="83">
        <f>'Model aktualizovaný (MA)'!I3*'Model aktualizovaný (MA)'!$V3</f>
        <v>0</v>
      </c>
      <c r="J3" s="83">
        <f>'Model aktualizovaný (MA)'!J3*'Model aktualizovaný (MA)'!$V3</f>
        <v>0</v>
      </c>
      <c r="K3" s="83">
        <f>'Model aktualizovaný (MA)'!K3*'Model aktualizovaný (MA)'!$V3</f>
        <v>0</v>
      </c>
      <c r="L3" s="83">
        <f>'Model aktualizovaný (MA)'!L3*'Model aktualizovaný (MA)'!$V3</f>
        <v>0</v>
      </c>
      <c r="M3" s="83">
        <f>'Model aktualizovaný (MA)'!M3*'Model aktualizovaný (MA)'!$V3</f>
        <v>0</v>
      </c>
      <c r="N3" s="83">
        <f>'Model aktualizovaný (MA)'!N3*'Model aktualizovaný (MA)'!$V3</f>
        <v>0</v>
      </c>
      <c r="O3" s="83">
        <f>'Model aktualizovaný (MA)'!O3*'Model aktualizovaný (MA)'!$V3</f>
        <v>0</v>
      </c>
      <c r="P3" s="83">
        <f>'Model aktualizovaný (MA)'!P3*'Model aktualizovaný (MA)'!$V3</f>
        <v>0</v>
      </c>
      <c r="Q3" s="83">
        <f>'Model aktualizovaný (MA)'!Q3*'Model aktualizovaný (MA)'!$V3</f>
        <v>0</v>
      </c>
      <c r="R3" s="83">
        <f>'Model aktualizovaný (MA)'!R3*'Model aktualizovaný (MA)'!$V3</f>
        <v>0</v>
      </c>
      <c r="S3" s="91">
        <f>'Model aktualizovaný (MA)'!S3*'Model aktualizovaný (MA)'!$V3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'Model aktualizovaný (MA)'!E4*'Model aktualizovaný (MA)'!$V4</f>
        <v>0</v>
      </c>
      <c r="F4" s="90">
        <f>'Model aktualizovaný (MA)'!F4*'Model aktualizovaný (MA)'!$V4</f>
        <v>0</v>
      </c>
      <c r="G4" s="90">
        <f>'Model aktualizovaný (MA)'!G4*'Model aktualizovaný (MA)'!$V4</f>
        <v>0</v>
      </c>
      <c r="H4" s="90">
        <f>'Model aktualizovaný (MA)'!H4*'Model aktualizovaný (MA)'!$V4</f>
        <v>0</v>
      </c>
      <c r="I4" s="90">
        <f>'Model aktualizovaný (MA)'!I4*'Model aktualizovaný (MA)'!$V4</f>
        <v>0</v>
      </c>
      <c r="J4" s="90">
        <f>'Model aktualizovaný (MA)'!J4*'Model aktualizovaný (MA)'!$V4</f>
        <v>0</v>
      </c>
      <c r="K4" s="90">
        <f>'Model aktualizovaný (MA)'!K4*'Model aktualizovaný (MA)'!$V4</f>
        <v>0</v>
      </c>
      <c r="L4" s="90">
        <f>'Model aktualizovaný (MA)'!L4*'Model aktualizovaný (MA)'!$V4</f>
        <v>0</v>
      </c>
      <c r="M4" s="90">
        <f>'Model aktualizovaný (MA)'!M4*'Model aktualizovaný (MA)'!$V4</f>
        <v>0</v>
      </c>
      <c r="N4" s="90">
        <f>'Model aktualizovaný (MA)'!N4*'Model aktualizovaný (MA)'!$V4</f>
        <v>0</v>
      </c>
      <c r="O4" s="90">
        <f>'Model aktualizovaný (MA)'!O4*'Model aktualizovaný (MA)'!$V4</f>
        <v>0</v>
      </c>
      <c r="P4" s="90">
        <f>'Model aktualizovaný (MA)'!P4*'Model aktualizovaný (MA)'!$V4</f>
        <v>0</v>
      </c>
      <c r="Q4" s="90">
        <f>'Model aktualizovaný (MA)'!Q4*'Model aktualizovaný (MA)'!$V4</f>
        <v>0</v>
      </c>
      <c r="R4" s="90">
        <f>'Model aktualizovaný (MA)'!R4*'Model aktualizovaný (MA)'!$V4</f>
        <v>0</v>
      </c>
      <c r="S4" s="93">
        <f>'Model aktualizovaný (MA)'!S4*'Model aktualizovaný (MA)'!$V4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'Model aktualizovaný (MA)'!E5*'Model aktualizovaný (MA)'!$V5</f>
        <v>0</v>
      </c>
      <c r="F5" s="90">
        <f>'Model aktualizovaný (MA)'!F5*'Model aktualizovaný (MA)'!$V5</f>
        <v>0</v>
      </c>
      <c r="G5" s="90">
        <f>'Model aktualizovaný (MA)'!G5*'Model aktualizovaný (MA)'!$V5</f>
        <v>0</v>
      </c>
      <c r="H5" s="90">
        <f>'Model aktualizovaný (MA)'!H5*'Model aktualizovaný (MA)'!$V5</f>
        <v>0</v>
      </c>
      <c r="I5" s="90">
        <f>'Model aktualizovaný (MA)'!I5*'Model aktualizovaný (MA)'!$V5</f>
        <v>0</v>
      </c>
      <c r="J5" s="90">
        <f>'Model aktualizovaný (MA)'!J5*'Model aktualizovaný (MA)'!$V5</f>
        <v>0</v>
      </c>
      <c r="K5" s="90">
        <f>'Model aktualizovaný (MA)'!K5*'Model aktualizovaný (MA)'!$V5</f>
        <v>0</v>
      </c>
      <c r="L5" s="90">
        <f>'Model aktualizovaný (MA)'!L5*'Model aktualizovaný (MA)'!$V5</f>
        <v>0</v>
      </c>
      <c r="M5" s="90">
        <f>'Model aktualizovaný (MA)'!M5*'Model aktualizovaný (MA)'!$V5</f>
        <v>0</v>
      </c>
      <c r="N5" s="90">
        <f>'Model aktualizovaný (MA)'!N5*'Model aktualizovaný (MA)'!$V5</f>
        <v>0</v>
      </c>
      <c r="O5" s="90">
        <f>'Model aktualizovaný (MA)'!O5*'Model aktualizovaný (MA)'!$V5</f>
        <v>0</v>
      </c>
      <c r="P5" s="90">
        <f>'Model aktualizovaný (MA)'!P5*'Model aktualizovaný (MA)'!$V5</f>
        <v>0</v>
      </c>
      <c r="Q5" s="90">
        <f>'Model aktualizovaný (MA)'!Q5*'Model aktualizovaný (MA)'!$V5</f>
        <v>0</v>
      </c>
      <c r="R5" s="90">
        <f>'Model aktualizovaný (MA)'!R5*'Model aktualizovaný (MA)'!$V5</f>
        <v>0</v>
      </c>
      <c r="S5" s="93">
        <f>'Model aktualizovaný (MA)'!S5*'Model aktualizovaný (MA)'!$V5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'Model aktualizovaný (MA)'!E6*'Model aktualizovaný (MA)'!$V6</f>
        <v>0</v>
      </c>
      <c r="F6" s="90">
        <f>'Model aktualizovaný (MA)'!F6*'Model aktualizovaný (MA)'!$V6</f>
        <v>0</v>
      </c>
      <c r="G6" s="90">
        <f>'Model aktualizovaný (MA)'!G6*'Model aktualizovaný (MA)'!$V6</f>
        <v>0</v>
      </c>
      <c r="H6" s="90">
        <f>'Model aktualizovaný (MA)'!H6*'Model aktualizovaný (MA)'!$V6</f>
        <v>0</v>
      </c>
      <c r="I6" s="90">
        <f>'Model aktualizovaný (MA)'!I6*'Model aktualizovaný (MA)'!$V6</f>
        <v>0</v>
      </c>
      <c r="J6" s="90">
        <f>'Model aktualizovaný (MA)'!J6*'Model aktualizovaný (MA)'!$V6</f>
        <v>0</v>
      </c>
      <c r="K6" s="90">
        <f>'Model aktualizovaný (MA)'!K6*'Model aktualizovaný (MA)'!$V6</f>
        <v>0</v>
      </c>
      <c r="L6" s="90">
        <f>'Model aktualizovaný (MA)'!L6*'Model aktualizovaný (MA)'!$V6</f>
        <v>0</v>
      </c>
      <c r="M6" s="90">
        <f>'Model aktualizovaný (MA)'!M6*'Model aktualizovaný (MA)'!$V6</f>
        <v>0</v>
      </c>
      <c r="N6" s="90">
        <f>'Model aktualizovaný (MA)'!N6*'Model aktualizovaný (MA)'!$V6</f>
        <v>0</v>
      </c>
      <c r="O6" s="90">
        <f>'Model aktualizovaný (MA)'!O6*'Model aktualizovaný (MA)'!$V6</f>
        <v>0</v>
      </c>
      <c r="P6" s="90">
        <f>'Model aktualizovaný (MA)'!P6*'Model aktualizovaný (MA)'!$V6</f>
        <v>0</v>
      </c>
      <c r="Q6" s="90">
        <f>'Model aktualizovaný (MA)'!Q6*'Model aktualizovaný (MA)'!$V6</f>
        <v>0</v>
      </c>
      <c r="R6" s="90">
        <f>'Model aktualizovaný (MA)'!R6*'Model aktualizovaný (MA)'!$V6</f>
        <v>0</v>
      </c>
      <c r="S6" s="93">
        <f>'Model aktualizovaný (MA)'!S6*'Model aktualizovaný (MA)'!$V6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'Model aktualizovaný (MA)'!E7*'Model aktualizovaný (MA)'!$V7</f>
        <v>0</v>
      </c>
      <c r="F7" s="90">
        <f>'Model aktualizovaný (MA)'!F7*'Model aktualizovaný (MA)'!$V7</f>
        <v>0</v>
      </c>
      <c r="G7" s="90">
        <f>'Model aktualizovaný (MA)'!G7*'Model aktualizovaný (MA)'!$V7</f>
        <v>0</v>
      </c>
      <c r="H7" s="90">
        <f>'Model aktualizovaný (MA)'!H7*'Model aktualizovaný (MA)'!$V7</f>
        <v>0</v>
      </c>
      <c r="I7" s="90">
        <f>'Model aktualizovaný (MA)'!I7*'Model aktualizovaný (MA)'!$V7</f>
        <v>0</v>
      </c>
      <c r="J7" s="90">
        <f>'Model aktualizovaný (MA)'!J7*'Model aktualizovaný (MA)'!$V7</f>
        <v>0</v>
      </c>
      <c r="K7" s="90">
        <f>'Model aktualizovaný (MA)'!K7*'Model aktualizovaný (MA)'!$V7</f>
        <v>0</v>
      </c>
      <c r="L7" s="90">
        <f>'Model aktualizovaný (MA)'!L7*'Model aktualizovaný (MA)'!$V7</f>
        <v>0</v>
      </c>
      <c r="M7" s="90">
        <f>'Model aktualizovaný (MA)'!M7*'Model aktualizovaný (MA)'!$V7</f>
        <v>0</v>
      </c>
      <c r="N7" s="90">
        <f>'Model aktualizovaný (MA)'!N7*'Model aktualizovaný (MA)'!$V7</f>
        <v>0</v>
      </c>
      <c r="O7" s="90">
        <f>'Model aktualizovaný (MA)'!O7*'Model aktualizovaný (MA)'!$V7</f>
        <v>0</v>
      </c>
      <c r="P7" s="90">
        <f>'Model aktualizovaný (MA)'!P7*'Model aktualizovaný (MA)'!$V7</f>
        <v>0</v>
      </c>
      <c r="Q7" s="90">
        <f>'Model aktualizovaný (MA)'!Q7*'Model aktualizovaný (MA)'!$V7</f>
        <v>0</v>
      </c>
      <c r="R7" s="90">
        <f>'Model aktualizovaný (MA)'!R7*'Model aktualizovaný (MA)'!$V7</f>
        <v>0</v>
      </c>
      <c r="S7" s="93">
        <f>'Model aktualizovaný (MA)'!S7*'Model aktualizovaný (MA)'!$V7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'Model aktualizovaný (MA)'!E8*'Model aktualizovaný (MA)'!$V8</f>
        <v>0</v>
      </c>
      <c r="F8" s="90">
        <f>'Model aktualizovaný (MA)'!F8*'Model aktualizovaný (MA)'!$V8</f>
        <v>0</v>
      </c>
      <c r="G8" s="90">
        <f>'Model aktualizovaný (MA)'!G8*'Model aktualizovaný (MA)'!$V8</f>
        <v>0</v>
      </c>
      <c r="H8" s="90">
        <f>'Model aktualizovaný (MA)'!H8*'Model aktualizovaný (MA)'!$V8</f>
        <v>0</v>
      </c>
      <c r="I8" s="90">
        <f>'Model aktualizovaný (MA)'!I8*'Model aktualizovaný (MA)'!$V8</f>
        <v>0</v>
      </c>
      <c r="J8" s="90">
        <f>'Model aktualizovaný (MA)'!J8*'Model aktualizovaný (MA)'!$V8</f>
        <v>0</v>
      </c>
      <c r="K8" s="90">
        <f>'Model aktualizovaný (MA)'!K8*'Model aktualizovaný (MA)'!$V8</f>
        <v>0</v>
      </c>
      <c r="L8" s="90">
        <f>'Model aktualizovaný (MA)'!L8*'Model aktualizovaný (MA)'!$V8</f>
        <v>0</v>
      </c>
      <c r="M8" s="90">
        <f>'Model aktualizovaný (MA)'!M8*'Model aktualizovaný (MA)'!$V8</f>
        <v>0</v>
      </c>
      <c r="N8" s="90">
        <f>'Model aktualizovaný (MA)'!N8*'Model aktualizovaný (MA)'!$V8</f>
        <v>0</v>
      </c>
      <c r="O8" s="90">
        <f>'Model aktualizovaný (MA)'!O8*'Model aktualizovaný (MA)'!$V8</f>
        <v>0</v>
      </c>
      <c r="P8" s="90">
        <f>'Model aktualizovaný (MA)'!P8*'Model aktualizovaný (MA)'!$V8</f>
        <v>0</v>
      </c>
      <c r="Q8" s="90">
        <f>'Model aktualizovaný (MA)'!Q8*'Model aktualizovaný (MA)'!$V8</f>
        <v>0</v>
      </c>
      <c r="R8" s="90">
        <f>'Model aktualizovaný (MA)'!R8*'Model aktualizovaný (MA)'!$V8</f>
        <v>0</v>
      </c>
      <c r="S8" s="93">
        <f>'Model aktualizovaný (MA)'!S8*'Model aktualizovaný (MA)'!$V8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'Model aktualizovaný (MA)'!E9*'Model aktualizovaný (MA)'!$V9</f>
        <v>0</v>
      </c>
      <c r="F9" s="90">
        <f>'Model aktualizovaný (MA)'!F9*'Model aktualizovaný (MA)'!$V9</f>
        <v>0</v>
      </c>
      <c r="G9" s="90">
        <f>'Model aktualizovaný (MA)'!G9*'Model aktualizovaný (MA)'!$V9</f>
        <v>0</v>
      </c>
      <c r="H9" s="90">
        <f>'Model aktualizovaný (MA)'!H9*'Model aktualizovaný (MA)'!$V9</f>
        <v>0</v>
      </c>
      <c r="I9" s="90">
        <f>'Model aktualizovaný (MA)'!I9*'Model aktualizovaný (MA)'!$V9</f>
        <v>0</v>
      </c>
      <c r="J9" s="90">
        <f>'Model aktualizovaný (MA)'!J9*'Model aktualizovaný (MA)'!$V9</f>
        <v>0</v>
      </c>
      <c r="K9" s="90">
        <f>'Model aktualizovaný (MA)'!K9*'Model aktualizovaný (MA)'!$V9</f>
        <v>0</v>
      </c>
      <c r="L9" s="90">
        <f>'Model aktualizovaný (MA)'!L9*'Model aktualizovaný (MA)'!$V9</f>
        <v>0</v>
      </c>
      <c r="M9" s="90">
        <f>'Model aktualizovaný (MA)'!M9*'Model aktualizovaný (MA)'!$V9</f>
        <v>0</v>
      </c>
      <c r="N9" s="90">
        <f>'Model aktualizovaný (MA)'!N9*'Model aktualizovaný (MA)'!$V9</f>
        <v>0</v>
      </c>
      <c r="O9" s="90">
        <f>'Model aktualizovaný (MA)'!O9*'Model aktualizovaný (MA)'!$V9</f>
        <v>0</v>
      </c>
      <c r="P9" s="90">
        <f>'Model aktualizovaný (MA)'!P9*'Model aktualizovaný (MA)'!$V9</f>
        <v>0</v>
      </c>
      <c r="Q9" s="90">
        <f>'Model aktualizovaný (MA)'!Q9*'Model aktualizovaný (MA)'!$V9</f>
        <v>0</v>
      </c>
      <c r="R9" s="90">
        <f>'Model aktualizovaný (MA)'!R9*'Model aktualizovaný (MA)'!$V9</f>
        <v>0</v>
      </c>
      <c r="S9" s="93">
        <f>'Model aktualizovaný (MA)'!S9*'Model aktualizovaný (MA)'!$V9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'Model aktualizovaný (MA)'!E10*'Model aktualizovaný (MA)'!$V10</f>
        <v>0</v>
      </c>
      <c r="F10" s="90">
        <f>'Model aktualizovaný (MA)'!F10*'Model aktualizovaný (MA)'!$V10</f>
        <v>0</v>
      </c>
      <c r="G10" s="90">
        <f>'Model aktualizovaný (MA)'!G10*'Model aktualizovaný (MA)'!$V10</f>
        <v>0</v>
      </c>
      <c r="H10" s="90">
        <f>'Model aktualizovaný (MA)'!H10*'Model aktualizovaný (MA)'!$V10</f>
        <v>0</v>
      </c>
      <c r="I10" s="90">
        <f>'Model aktualizovaný (MA)'!I10*'Model aktualizovaný (MA)'!$V10</f>
        <v>0</v>
      </c>
      <c r="J10" s="90">
        <f>'Model aktualizovaný (MA)'!J10*'Model aktualizovaný (MA)'!$V10</f>
        <v>0</v>
      </c>
      <c r="K10" s="90">
        <f>'Model aktualizovaný (MA)'!K10*'Model aktualizovaný (MA)'!$V10</f>
        <v>0</v>
      </c>
      <c r="L10" s="90">
        <f>'Model aktualizovaný (MA)'!L10*'Model aktualizovaný (MA)'!$V10</f>
        <v>0</v>
      </c>
      <c r="M10" s="90">
        <f>'Model aktualizovaný (MA)'!M10*'Model aktualizovaný (MA)'!$V10</f>
        <v>0</v>
      </c>
      <c r="N10" s="90">
        <f>'Model aktualizovaný (MA)'!N10*'Model aktualizovaný (MA)'!$V10</f>
        <v>0</v>
      </c>
      <c r="O10" s="90">
        <f>'Model aktualizovaný (MA)'!O10*'Model aktualizovaný (MA)'!$V10</f>
        <v>0</v>
      </c>
      <c r="P10" s="90">
        <f>'Model aktualizovaný (MA)'!P10*'Model aktualizovaný (MA)'!$V10</f>
        <v>0</v>
      </c>
      <c r="Q10" s="90">
        <f>'Model aktualizovaný (MA)'!Q10*'Model aktualizovaný (MA)'!$V10</f>
        <v>0</v>
      </c>
      <c r="R10" s="90">
        <f>'Model aktualizovaný (MA)'!R10*'Model aktualizovaný (MA)'!$V10</f>
        <v>0</v>
      </c>
      <c r="S10" s="93">
        <f>'Model aktualizovaný (MA)'!S10*'Model aktualizovaný (MA)'!$V10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'Model aktualizovaný (MA)'!E11*'Model aktualizovaný (MA)'!$V11</f>
        <v>0</v>
      </c>
      <c r="F11" s="90">
        <f>'Model aktualizovaný (MA)'!F11*'Model aktualizovaný (MA)'!$V11</f>
        <v>0</v>
      </c>
      <c r="G11" s="90">
        <f>'Model aktualizovaný (MA)'!G11*'Model aktualizovaný (MA)'!$V11</f>
        <v>0</v>
      </c>
      <c r="H11" s="90">
        <f>'Model aktualizovaný (MA)'!H11*'Model aktualizovaný (MA)'!$V11</f>
        <v>0</v>
      </c>
      <c r="I11" s="90">
        <f>'Model aktualizovaný (MA)'!I11*'Model aktualizovaný (MA)'!$V11</f>
        <v>0</v>
      </c>
      <c r="J11" s="90">
        <f>'Model aktualizovaný (MA)'!J11*'Model aktualizovaný (MA)'!$V11</f>
        <v>0</v>
      </c>
      <c r="K11" s="90">
        <f>'Model aktualizovaný (MA)'!K11*'Model aktualizovaný (MA)'!$V11</f>
        <v>0</v>
      </c>
      <c r="L11" s="90">
        <f>'Model aktualizovaný (MA)'!L11*'Model aktualizovaný (MA)'!$V11</f>
        <v>0</v>
      </c>
      <c r="M11" s="90">
        <f>'Model aktualizovaný (MA)'!M11*'Model aktualizovaný (MA)'!$V11</f>
        <v>0</v>
      </c>
      <c r="N11" s="90">
        <f>'Model aktualizovaný (MA)'!N11*'Model aktualizovaný (MA)'!$V11</f>
        <v>0</v>
      </c>
      <c r="O11" s="90">
        <f>'Model aktualizovaný (MA)'!O11*'Model aktualizovaný (MA)'!$V11</f>
        <v>0</v>
      </c>
      <c r="P11" s="90">
        <f>'Model aktualizovaný (MA)'!P11*'Model aktualizovaný (MA)'!$V11</f>
        <v>0</v>
      </c>
      <c r="Q11" s="90">
        <f>'Model aktualizovaný (MA)'!Q11*'Model aktualizovaný (MA)'!$V11</f>
        <v>0</v>
      </c>
      <c r="R11" s="90">
        <f>'Model aktualizovaný (MA)'!R11*'Model aktualizovaný (MA)'!$V11</f>
        <v>0</v>
      </c>
      <c r="S11" s="93">
        <f>'Model aktualizovaný (MA)'!S11*'Model aktualizovaný (MA)'!$V11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'Model aktualizovaný (MA)'!E12*'Model aktualizovaný (MA)'!$V12</f>
        <v>0</v>
      </c>
      <c r="F12" s="90">
        <f>'Model aktualizovaný (MA)'!F12*'Model aktualizovaný (MA)'!$V12</f>
        <v>0</v>
      </c>
      <c r="G12" s="90">
        <f>'Model aktualizovaný (MA)'!G12*'Model aktualizovaný (MA)'!$V12</f>
        <v>0</v>
      </c>
      <c r="H12" s="90">
        <f>'Model aktualizovaný (MA)'!H12*'Model aktualizovaný (MA)'!$V12</f>
        <v>0</v>
      </c>
      <c r="I12" s="90">
        <f>'Model aktualizovaný (MA)'!I12*'Model aktualizovaný (MA)'!$V12</f>
        <v>0</v>
      </c>
      <c r="J12" s="90">
        <f>'Model aktualizovaný (MA)'!J12*'Model aktualizovaný (MA)'!$V12</f>
        <v>0</v>
      </c>
      <c r="K12" s="90">
        <f>'Model aktualizovaný (MA)'!K12*'Model aktualizovaný (MA)'!$V12</f>
        <v>0</v>
      </c>
      <c r="L12" s="90">
        <f>'Model aktualizovaný (MA)'!L12*'Model aktualizovaný (MA)'!$V12</f>
        <v>0</v>
      </c>
      <c r="M12" s="90">
        <f>'Model aktualizovaný (MA)'!M12*'Model aktualizovaný (MA)'!$V12</f>
        <v>0</v>
      </c>
      <c r="N12" s="90">
        <f>'Model aktualizovaný (MA)'!N12*'Model aktualizovaný (MA)'!$V12</f>
        <v>0</v>
      </c>
      <c r="O12" s="90">
        <f>'Model aktualizovaný (MA)'!O12*'Model aktualizovaný (MA)'!$V12</f>
        <v>0</v>
      </c>
      <c r="P12" s="90">
        <f>'Model aktualizovaný (MA)'!P12*'Model aktualizovaný (MA)'!$V12</f>
        <v>0</v>
      </c>
      <c r="Q12" s="90">
        <f>'Model aktualizovaný (MA)'!Q12*'Model aktualizovaný (MA)'!$V12</f>
        <v>0</v>
      </c>
      <c r="R12" s="90">
        <f>'Model aktualizovaný (MA)'!R12*'Model aktualizovaný (MA)'!$V12</f>
        <v>0</v>
      </c>
      <c r="S12" s="93">
        <f>'Model aktualizovaný (MA)'!S12*'Model aktualizovaný (MA)'!$V12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'Model aktualizovaný (MA)'!E13*'Model aktualizovaný (MA)'!$V13</f>
        <v>0</v>
      </c>
      <c r="F13" s="90">
        <f>'Model aktualizovaný (MA)'!F13*'Model aktualizovaný (MA)'!$V13</f>
        <v>0</v>
      </c>
      <c r="G13" s="90">
        <f>'Model aktualizovaný (MA)'!G13*'Model aktualizovaný (MA)'!$V13</f>
        <v>0</v>
      </c>
      <c r="H13" s="90">
        <f>'Model aktualizovaný (MA)'!H13*'Model aktualizovaný (MA)'!$V13</f>
        <v>0</v>
      </c>
      <c r="I13" s="90">
        <f>'Model aktualizovaný (MA)'!I13*'Model aktualizovaný (MA)'!$V13</f>
        <v>0</v>
      </c>
      <c r="J13" s="90">
        <f>'Model aktualizovaný (MA)'!J13*'Model aktualizovaný (MA)'!$V13</f>
        <v>0</v>
      </c>
      <c r="K13" s="90">
        <f>'Model aktualizovaný (MA)'!K13*'Model aktualizovaný (MA)'!$V13</f>
        <v>0</v>
      </c>
      <c r="L13" s="90">
        <f>'Model aktualizovaný (MA)'!L13*'Model aktualizovaný (MA)'!$V13</f>
        <v>0</v>
      </c>
      <c r="M13" s="90">
        <f>'Model aktualizovaný (MA)'!M13*'Model aktualizovaný (MA)'!$V13</f>
        <v>0</v>
      </c>
      <c r="N13" s="90">
        <f>'Model aktualizovaný (MA)'!N13*'Model aktualizovaný (MA)'!$V13</f>
        <v>0</v>
      </c>
      <c r="O13" s="90">
        <f>'Model aktualizovaný (MA)'!O13*'Model aktualizovaný (MA)'!$V13</f>
        <v>0</v>
      </c>
      <c r="P13" s="90">
        <f>'Model aktualizovaný (MA)'!P13*'Model aktualizovaný (MA)'!$V13</f>
        <v>0</v>
      </c>
      <c r="Q13" s="90">
        <f>'Model aktualizovaný (MA)'!Q13*'Model aktualizovaný (MA)'!$V13</f>
        <v>0</v>
      </c>
      <c r="R13" s="90">
        <f>'Model aktualizovaný (MA)'!R13*'Model aktualizovaný (MA)'!$V13</f>
        <v>0</v>
      </c>
      <c r="S13" s="93">
        <f>'Model aktualizovaný (MA)'!S13*'Model aktualizovaný (MA)'!$V13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'Model aktualizovaný (MA)'!E14*'Model aktualizovaný (MA)'!$V14</f>
        <v>0</v>
      </c>
      <c r="F14" s="90">
        <f>'Model aktualizovaný (MA)'!F14*'Model aktualizovaný (MA)'!$V14</f>
        <v>0</v>
      </c>
      <c r="G14" s="90">
        <f>'Model aktualizovaný (MA)'!G14*'Model aktualizovaný (MA)'!$V14</f>
        <v>0</v>
      </c>
      <c r="H14" s="90">
        <f>'Model aktualizovaný (MA)'!H14*'Model aktualizovaný (MA)'!$V14</f>
        <v>0</v>
      </c>
      <c r="I14" s="90">
        <f>'Model aktualizovaný (MA)'!I14*'Model aktualizovaný (MA)'!$V14</f>
        <v>0</v>
      </c>
      <c r="J14" s="90">
        <f>'Model aktualizovaný (MA)'!J14*'Model aktualizovaný (MA)'!$V14</f>
        <v>0</v>
      </c>
      <c r="K14" s="90">
        <f>'Model aktualizovaný (MA)'!K14*'Model aktualizovaný (MA)'!$V14</f>
        <v>0</v>
      </c>
      <c r="L14" s="90">
        <f>'Model aktualizovaný (MA)'!L14*'Model aktualizovaný (MA)'!$V14</f>
        <v>0</v>
      </c>
      <c r="M14" s="90">
        <f>'Model aktualizovaný (MA)'!M14*'Model aktualizovaný (MA)'!$V14</f>
        <v>0</v>
      </c>
      <c r="N14" s="90">
        <f>'Model aktualizovaný (MA)'!N14*'Model aktualizovaný (MA)'!$V14</f>
        <v>0</v>
      </c>
      <c r="O14" s="90">
        <f>'Model aktualizovaný (MA)'!O14*'Model aktualizovaný (MA)'!$V14</f>
        <v>0</v>
      </c>
      <c r="P14" s="90">
        <f>'Model aktualizovaný (MA)'!P14*'Model aktualizovaný (MA)'!$V14</f>
        <v>0</v>
      </c>
      <c r="Q14" s="90">
        <f>'Model aktualizovaný (MA)'!Q14*'Model aktualizovaný (MA)'!$V14</f>
        <v>0</v>
      </c>
      <c r="R14" s="90">
        <f>'Model aktualizovaný (MA)'!R14*'Model aktualizovaný (MA)'!$V14</f>
        <v>0</v>
      </c>
      <c r="S14" s="93">
        <f>'Model aktualizovaný (MA)'!S14*'Model aktualizovaný (MA)'!$V14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'Model aktualizovaný (MA)'!E15*'Model aktualizovaný (MA)'!$V15</f>
        <v>0</v>
      </c>
      <c r="F15" s="90">
        <f>'Model aktualizovaný (MA)'!F15*'Model aktualizovaný (MA)'!$V15</f>
        <v>0</v>
      </c>
      <c r="G15" s="90">
        <f>'Model aktualizovaný (MA)'!G15*'Model aktualizovaný (MA)'!$V15</f>
        <v>0</v>
      </c>
      <c r="H15" s="90">
        <f>'Model aktualizovaný (MA)'!H15*'Model aktualizovaný (MA)'!$V15</f>
        <v>0</v>
      </c>
      <c r="I15" s="90">
        <f>'Model aktualizovaný (MA)'!I15*'Model aktualizovaný (MA)'!$V15</f>
        <v>0</v>
      </c>
      <c r="J15" s="90">
        <f>'Model aktualizovaný (MA)'!J15*'Model aktualizovaný (MA)'!$V15</f>
        <v>0</v>
      </c>
      <c r="K15" s="90">
        <f>'Model aktualizovaný (MA)'!K15*'Model aktualizovaný (MA)'!$V15</f>
        <v>0</v>
      </c>
      <c r="L15" s="90">
        <f>'Model aktualizovaný (MA)'!L15*'Model aktualizovaný (MA)'!$V15</f>
        <v>0</v>
      </c>
      <c r="M15" s="90">
        <f>'Model aktualizovaný (MA)'!M15*'Model aktualizovaný (MA)'!$V15</f>
        <v>0</v>
      </c>
      <c r="N15" s="90">
        <f>'Model aktualizovaný (MA)'!N15*'Model aktualizovaný (MA)'!$V15</f>
        <v>0</v>
      </c>
      <c r="O15" s="90">
        <f>'Model aktualizovaný (MA)'!O15*'Model aktualizovaný (MA)'!$V15</f>
        <v>0</v>
      </c>
      <c r="P15" s="90">
        <f>'Model aktualizovaný (MA)'!P15*'Model aktualizovaný (MA)'!$V15</f>
        <v>0</v>
      </c>
      <c r="Q15" s="90">
        <f>'Model aktualizovaný (MA)'!Q15*'Model aktualizovaný (MA)'!$V15</f>
        <v>0</v>
      </c>
      <c r="R15" s="90">
        <f>'Model aktualizovaný (MA)'!R15*'Model aktualizovaný (MA)'!$V15</f>
        <v>0</v>
      </c>
      <c r="S15" s="93">
        <f>'Model aktualizovaný (MA)'!S15*'Model aktualizovaný (MA)'!$V15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'Model aktualizovaný (MA)'!E16*'Model aktualizovaný (MA)'!$V16</f>
        <v>0</v>
      </c>
      <c r="F16" s="90">
        <f>'Model aktualizovaný (MA)'!F16*'Model aktualizovaný (MA)'!$V16</f>
        <v>0</v>
      </c>
      <c r="G16" s="90">
        <f>'Model aktualizovaný (MA)'!G16*'Model aktualizovaný (MA)'!$V16</f>
        <v>0</v>
      </c>
      <c r="H16" s="90">
        <f>'Model aktualizovaný (MA)'!H16*'Model aktualizovaný (MA)'!$V16</f>
        <v>0</v>
      </c>
      <c r="I16" s="90">
        <f>'Model aktualizovaný (MA)'!I16*'Model aktualizovaný (MA)'!$V16</f>
        <v>0</v>
      </c>
      <c r="J16" s="90">
        <f>'Model aktualizovaný (MA)'!J16*'Model aktualizovaný (MA)'!$V16</f>
        <v>0</v>
      </c>
      <c r="K16" s="90">
        <f>'Model aktualizovaný (MA)'!K16*'Model aktualizovaný (MA)'!$V16</f>
        <v>0</v>
      </c>
      <c r="L16" s="90">
        <f>'Model aktualizovaný (MA)'!L16*'Model aktualizovaný (MA)'!$V16</f>
        <v>0</v>
      </c>
      <c r="M16" s="90">
        <f>'Model aktualizovaný (MA)'!M16*'Model aktualizovaný (MA)'!$V16</f>
        <v>0</v>
      </c>
      <c r="N16" s="90">
        <f>'Model aktualizovaný (MA)'!N16*'Model aktualizovaný (MA)'!$V16</f>
        <v>0</v>
      </c>
      <c r="O16" s="90">
        <f>'Model aktualizovaný (MA)'!O16*'Model aktualizovaný (MA)'!$V16</f>
        <v>0</v>
      </c>
      <c r="P16" s="90">
        <f>'Model aktualizovaný (MA)'!P16*'Model aktualizovaný (MA)'!$V16</f>
        <v>0</v>
      </c>
      <c r="Q16" s="90">
        <f>'Model aktualizovaný (MA)'!Q16*'Model aktualizovaný (MA)'!$V16</f>
        <v>0</v>
      </c>
      <c r="R16" s="90">
        <f>'Model aktualizovaný (MA)'!R16*'Model aktualizovaný (MA)'!$V16</f>
        <v>0</v>
      </c>
      <c r="S16" s="93">
        <f>'Model aktualizovaný (MA)'!S16*'Model aktualizovaný (MA)'!$V16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'Model aktualizovaný (MA)'!E17*'Model aktualizovaný (MA)'!$V17</f>
        <v>0</v>
      </c>
      <c r="F17" s="90">
        <f>'Model aktualizovaný (MA)'!F17*'Model aktualizovaný (MA)'!$V17</f>
        <v>0</v>
      </c>
      <c r="G17" s="90">
        <f>'Model aktualizovaný (MA)'!G17*'Model aktualizovaný (MA)'!$V17</f>
        <v>0</v>
      </c>
      <c r="H17" s="90">
        <f>'Model aktualizovaný (MA)'!H17*'Model aktualizovaný (MA)'!$V17</f>
        <v>0</v>
      </c>
      <c r="I17" s="90">
        <f>'Model aktualizovaný (MA)'!I17*'Model aktualizovaný (MA)'!$V17</f>
        <v>0</v>
      </c>
      <c r="J17" s="90">
        <f>'Model aktualizovaný (MA)'!J17*'Model aktualizovaný (MA)'!$V17</f>
        <v>0</v>
      </c>
      <c r="K17" s="90">
        <f>'Model aktualizovaný (MA)'!K17*'Model aktualizovaný (MA)'!$V17</f>
        <v>0</v>
      </c>
      <c r="L17" s="90">
        <f>'Model aktualizovaný (MA)'!L17*'Model aktualizovaný (MA)'!$V17</f>
        <v>0</v>
      </c>
      <c r="M17" s="90">
        <f>'Model aktualizovaný (MA)'!M17*'Model aktualizovaný (MA)'!$V17</f>
        <v>0</v>
      </c>
      <c r="N17" s="90">
        <f>'Model aktualizovaný (MA)'!N17*'Model aktualizovaný (MA)'!$V17</f>
        <v>0</v>
      </c>
      <c r="O17" s="90">
        <f>'Model aktualizovaný (MA)'!O17*'Model aktualizovaný (MA)'!$V17</f>
        <v>0</v>
      </c>
      <c r="P17" s="90">
        <f>'Model aktualizovaný (MA)'!P17*'Model aktualizovaný (MA)'!$V17</f>
        <v>0</v>
      </c>
      <c r="Q17" s="90">
        <f>'Model aktualizovaný (MA)'!Q17*'Model aktualizovaný (MA)'!$V17</f>
        <v>0</v>
      </c>
      <c r="R17" s="90">
        <f>'Model aktualizovaný (MA)'!R17*'Model aktualizovaný (MA)'!$V17</f>
        <v>0</v>
      </c>
      <c r="S17" s="93">
        <f>'Model aktualizovaný (MA)'!S17*'Model aktualizovaný (MA)'!$V17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'Model aktualizovaný (MA)'!E18*'Model aktualizovaný (MA)'!$V18</f>
        <v>0</v>
      </c>
      <c r="F18" s="90">
        <f>'Model aktualizovaný (MA)'!F18*'Model aktualizovaný (MA)'!$V18</f>
        <v>0</v>
      </c>
      <c r="G18" s="90">
        <f>'Model aktualizovaný (MA)'!G18*'Model aktualizovaný (MA)'!$V18</f>
        <v>0</v>
      </c>
      <c r="H18" s="90">
        <f>'Model aktualizovaný (MA)'!H18*'Model aktualizovaný (MA)'!$V18</f>
        <v>0</v>
      </c>
      <c r="I18" s="90">
        <f>'Model aktualizovaný (MA)'!I18*'Model aktualizovaný (MA)'!$V18</f>
        <v>0</v>
      </c>
      <c r="J18" s="90">
        <f>'Model aktualizovaný (MA)'!J18*'Model aktualizovaný (MA)'!$V18</f>
        <v>0</v>
      </c>
      <c r="K18" s="90">
        <f>'Model aktualizovaný (MA)'!K18*'Model aktualizovaný (MA)'!$V18</f>
        <v>0</v>
      </c>
      <c r="L18" s="90">
        <f>'Model aktualizovaný (MA)'!L18*'Model aktualizovaný (MA)'!$V18</f>
        <v>0</v>
      </c>
      <c r="M18" s="90">
        <f>'Model aktualizovaný (MA)'!M18*'Model aktualizovaný (MA)'!$V18</f>
        <v>0</v>
      </c>
      <c r="N18" s="90">
        <f>'Model aktualizovaný (MA)'!N18*'Model aktualizovaný (MA)'!$V18</f>
        <v>0</v>
      </c>
      <c r="O18" s="90">
        <f>'Model aktualizovaný (MA)'!O18*'Model aktualizovaný (MA)'!$V18</f>
        <v>0</v>
      </c>
      <c r="P18" s="90">
        <f>'Model aktualizovaný (MA)'!P18*'Model aktualizovaný (MA)'!$V18</f>
        <v>0</v>
      </c>
      <c r="Q18" s="90">
        <f>'Model aktualizovaný (MA)'!Q18*'Model aktualizovaný (MA)'!$V18</f>
        <v>0</v>
      </c>
      <c r="R18" s="90">
        <f>'Model aktualizovaný (MA)'!R18*'Model aktualizovaný (MA)'!$V18</f>
        <v>0</v>
      </c>
      <c r="S18" s="93">
        <f>'Model aktualizovaný (MA)'!S18*'Model aktualizovaný (MA)'!$V18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2">
        <f>'Model aktualizovaný (MA)'!E19*'Model aktualizovaný (MA)'!$V19</f>
        <v>0</v>
      </c>
      <c r="F19" s="90">
        <f>'Model aktualizovaný (MA)'!F19*'Model aktualizovaný (MA)'!$V19</f>
        <v>0</v>
      </c>
      <c r="G19" s="90">
        <f>'Model aktualizovaný (MA)'!G19*'Model aktualizovaný (MA)'!$V19</f>
        <v>0</v>
      </c>
      <c r="H19" s="90">
        <f>'Model aktualizovaný (MA)'!H19*'Model aktualizovaný (MA)'!$V19</f>
        <v>0</v>
      </c>
      <c r="I19" s="90">
        <f>'Model aktualizovaný (MA)'!I19*'Model aktualizovaný (MA)'!$V19</f>
        <v>0</v>
      </c>
      <c r="J19" s="90">
        <f>'Model aktualizovaný (MA)'!J19*'Model aktualizovaný (MA)'!$V19</f>
        <v>0</v>
      </c>
      <c r="K19" s="90">
        <f>'Model aktualizovaný (MA)'!K19*'Model aktualizovaný (MA)'!$V19</f>
        <v>0</v>
      </c>
      <c r="L19" s="90">
        <f>'Model aktualizovaný (MA)'!L19*'Model aktualizovaný (MA)'!$V19</f>
        <v>0</v>
      </c>
      <c r="M19" s="90">
        <f>'Model aktualizovaný (MA)'!M19*'Model aktualizovaný (MA)'!$V19</f>
        <v>0</v>
      </c>
      <c r="N19" s="90">
        <f>'Model aktualizovaný (MA)'!N19*'Model aktualizovaný (MA)'!$V19</f>
        <v>0</v>
      </c>
      <c r="O19" s="90">
        <f>'Model aktualizovaný (MA)'!O19*'Model aktualizovaný (MA)'!$V19</f>
        <v>0</v>
      </c>
      <c r="P19" s="90">
        <f>'Model aktualizovaný (MA)'!P19*'Model aktualizovaný (MA)'!$V19</f>
        <v>0</v>
      </c>
      <c r="Q19" s="90">
        <f>'Model aktualizovaný (MA)'!Q19*'Model aktualizovaný (MA)'!$V19</f>
        <v>0</v>
      </c>
      <c r="R19" s="90">
        <f>'Model aktualizovaný (MA)'!R19*'Model aktualizovaný (MA)'!$V19</f>
        <v>0</v>
      </c>
      <c r="S19" s="93">
        <f>'Model aktualizovaný (MA)'!S19*'Model aktualizovaný (MA)'!$V19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'Model aktualizovaný (MA)'!E20*'Model aktualizovaný (MA)'!$V20</f>
        <v>0</v>
      </c>
      <c r="F20" s="90">
        <f>'Model aktualizovaný (MA)'!F20*'Model aktualizovaný (MA)'!$V20</f>
        <v>0</v>
      </c>
      <c r="G20" s="90">
        <f>'Model aktualizovaný (MA)'!G20*'Model aktualizovaný (MA)'!$V20</f>
        <v>0</v>
      </c>
      <c r="H20" s="90">
        <f>'Model aktualizovaný (MA)'!H20*'Model aktualizovaný (MA)'!$V20</f>
        <v>0</v>
      </c>
      <c r="I20" s="90">
        <f>'Model aktualizovaný (MA)'!I20*'Model aktualizovaný (MA)'!$V20</f>
        <v>0</v>
      </c>
      <c r="J20" s="90">
        <f>'Model aktualizovaný (MA)'!J20*'Model aktualizovaný (MA)'!$V20</f>
        <v>0</v>
      </c>
      <c r="K20" s="90">
        <f>'Model aktualizovaný (MA)'!K20*'Model aktualizovaný (MA)'!$V20</f>
        <v>0</v>
      </c>
      <c r="L20" s="90">
        <f>'Model aktualizovaný (MA)'!L20*'Model aktualizovaný (MA)'!$V20</f>
        <v>0</v>
      </c>
      <c r="M20" s="90">
        <f>'Model aktualizovaný (MA)'!M20*'Model aktualizovaný (MA)'!$V20</f>
        <v>0</v>
      </c>
      <c r="N20" s="90">
        <f>'Model aktualizovaný (MA)'!N20*'Model aktualizovaný (MA)'!$V20</f>
        <v>0</v>
      </c>
      <c r="O20" s="90">
        <f>'Model aktualizovaný (MA)'!O20*'Model aktualizovaný (MA)'!$V20</f>
        <v>0</v>
      </c>
      <c r="P20" s="90">
        <f>'Model aktualizovaný (MA)'!P20*'Model aktualizovaný (MA)'!$V20</f>
        <v>0</v>
      </c>
      <c r="Q20" s="90">
        <f>'Model aktualizovaný (MA)'!Q20*'Model aktualizovaný (MA)'!$V20</f>
        <v>0</v>
      </c>
      <c r="R20" s="90">
        <f>'Model aktualizovaný (MA)'!R20*'Model aktualizovaný (MA)'!$V20</f>
        <v>0</v>
      </c>
      <c r="S20" s="93">
        <f>'Model aktualizovaný (MA)'!S20*'Model aktualizovaný (MA)'!$V20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'Model aktualizovaný (MA)'!E21*'Model aktualizovaný (MA)'!$V21</f>
        <v>0</v>
      </c>
      <c r="F21" s="90">
        <f>'Model aktualizovaný (MA)'!F21*'Model aktualizovaný (MA)'!$V21</f>
        <v>0</v>
      </c>
      <c r="G21" s="90">
        <f>'Model aktualizovaný (MA)'!G21*'Model aktualizovaný (MA)'!$V21</f>
        <v>0</v>
      </c>
      <c r="H21" s="90">
        <f>'Model aktualizovaný (MA)'!H21*'Model aktualizovaný (MA)'!$V21</f>
        <v>0</v>
      </c>
      <c r="I21" s="90">
        <f>'Model aktualizovaný (MA)'!I21*'Model aktualizovaný (MA)'!$V21</f>
        <v>0</v>
      </c>
      <c r="J21" s="90">
        <f>'Model aktualizovaný (MA)'!J21*'Model aktualizovaný (MA)'!$V21</f>
        <v>0</v>
      </c>
      <c r="K21" s="90">
        <f>'Model aktualizovaný (MA)'!K21*'Model aktualizovaný (MA)'!$V21</f>
        <v>0</v>
      </c>
      <c r="L21" s="90">
        <f>'Model aktualizovaný (MA)'!L21*'Model aktualizovaný (MA)'!$V21</f>
        <v>0</v>
      </c>
      <c r="M21" s="90">
        <f>'Model aktualizovaný (MA)'!M21*'Model aktualizovaný (MA)'!$V21</f>
        <v>0</v>
      </c>
      <c r="N21" s="90">
        <f>'Model aktualizovaný (MA)'!N21*'Model aktualizovaný (MA)'!$V21</f>
        <v>0</v>
      </c>
      <c r="O21" s="90">
        <f>'Model aktualizovaný (MA)'!O21*'Model aktualizovaný (MA)'!$V21</f>
        <v>0</v>
      </c>
      <c r="P21" s="90">
        <f>'Model aktualizovaný (MA)'!P21*'Model aktualizovaný (MA)'!$V21</f>
        <v>0</v>
      </c>
      <c r="Q21" s="90">
        <f>'Model aktualizovaný (MA)'!Q21*'Model aktualizovaný (MA)'!$V21</f>
        <v>0</v>
      </c>
      <c r="R21" s="90">
        <f>'Model aktualizovaný (MA)'!R21*'Model aktualizovaný (MA)'!$V21</f>
        <v>0</v>
      </c>
      <c r="S21" s="93">
        <f>'Model aktualizovaný (MA)'!S21*'Model aktualizovaný (MA)'!$V21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'Model aktualizovaný (MA)'!E22*'Model aktualizovaný (MA)'!$V22</f>
        <v>0</v>
      </c>
      <c r="F22" s="90">
        <f>'Model aktualizovaný (MA)'!F22*'Model aktualizovaný (MA)'!$V22</f>
        <v>0</v>
      </c>
      <c r="G22" s="90">
        <f>'Model aktualizovaný (MA)'!G22*'Model aktualizovaný (MA)'!$V22</f>
        <v>0</v>
      </c>
      <c r="H22" s="90">
        <f>'Model aktualizovaný (MA)'!H22*'Model aktualizovaný (MA)'!$V22</f>
        <v>0</v>
      </c>
      <c r="I22" s="90">
        <f>'Model aktualizovaný (MA)'!I22*'Model aktualizovaný (MA)'!$V22</f>
        <v>0</v>
      </c>
      <c r="J22" s="90">
        <f>'Model aktualizovaný (MA)'!J22*'Model aktualizovaný (MA)'!$V22</f>
        <v>0</v>
      </c>
      <c r="K22" s="90">
        <f>'Model aktualizovaný (MA)'!K22*'Model aktualizovaný (MA)'!$V22</f>
        <v>0</v>
      </c>
      <c r="L22" s="90">
        <f>'Model aktualizovaný (MA)'!L22*'Model aktualizovaný (MA)'!$V22</f>
        <v>0</v>
      </c>
      <c r="M22" s="90">
        <f>'Model aktualizovaný (MA)'!M22*'Model aktualizovaný (MA)'!$V22</f>
        <v>0</v>
      </c>
      <c r="N22" s="90">
        <f>'Model aktualizovaný (MA)'!N22*'Model aktualizovaný (MA)'!$V22</f>
        <v>0</v>
      </c>
      <c r="O22" s="90">
        <f>'Model aktualizovaný (MA)'!O22*'Model aktualizovaný (MA)'!$V22</f>
        <v>0</v>
      </c>
      <c r="P22" s="90">
        <f>'Model aktualizovaný (MA)'!P22*'Model aktualizovaný (MA)'!$V22</f>
        <v>0</v>
      </c>
      <c r="Q22" s="90">
        <f>'Model aktualizovaný (MA)'!Q22*'Model aktualizovaný (MA)'!$V22</f>
        <v>0</v>
      </c>
      <c r="R22" s="90">
        <f>'Model aktualizovaný (MA)'!R22*'Model aktualizovaný (MA)'!$V22</f>
        <v>0</v>
      </c>
      <c r="S22" s="93">
        <f>'Model aktualizovaný (MA)'!S22*'Model aktualizovaný (MA)'!$V22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'Model aktualizovaný (MA)'!E23*'Model aktualizovaný (MA)'!$V23</f>
        <v>0</v>
      </c>
      <c r="F23" s="90">
        <f>'Model aktualizovaný (MA)'!F23*'Model aktualizovaný (MA)'!$V23</f>
        <v>0</v>
      </c>
      <c r="G23" s="90">
        <f>'Model aktualizovaný (MA)'!G23*'Model aktualizovaný (MA)'!$V23</f>
        <v>0</v>
      </c>
      <c r="H23" s="90">
        <f>'Model aktualizovaný (MA)'!H23*'Model aktualizovaný (MA)'!$V23</f>
        <v>0</v>
      </c>
      <c r="I23" s="90">
        <f>'Model aktualizovaný (MA)'!I23*'Model aktualizovaný (MA)'!$V23</f>
        <v>0</v>
      </c>
      <c r="J23" s="90">
        <f>'Model aktualizovaný (MA)'!J23*'Model aktualizovaný (MA)'!$V23</f>
        <v>0</v>
      </c>
      <c r="K23" s="90">
        <f>'Model aktualizovaný (MA)'!K23*'Model aktualizovaný (MA)'!$V23</f>
        <v>0</v>
      </c>
      <c r="L23" s="90">
        <f>'Model aktualizovaný (MA)'!L23*'Model aktualizovaný (MA)'!$V23</f>
        <v>0</v>
      </c>
      <c r="M23" s="90">
        <f>'Model aktualizovaný (MA)'!M23*'Model aktualizovaný (MA)'!$V23</f>
        <v>0</v>
      </c>
      <c r="N23" s="90">
        <f>'Model aktualizovaný (MA)'!N23*'Model aktualizovaný (MA)'!$V23</f>
        <v>0</v>
      </c>
      <c r="O23" s="90">
        <f>'Model aktualizovaný (MA)'!O23*'Model aktualizovaný (MA)'!$V23</f>
        <v>0</v>
      </c>
      <c r="P23" s="90">
        <f>'Model aktualizovaný (MA)'!P23*'Model aktualizovaný (MA)'!$V23</f>
        <v>0</v>
      </c>
      <c r="Q23" s="90">
        <f>'Model aktualizovaný (MA)'!Q23*'Model aktualizovaný (MA)'!$V23</f>
        <v>0</v>
      </c>
      <c r="R23" s="90">
        <f>'Model aktualizovaný (MA)'!R23*'Model aktualizovaný (MA)'!$V23</f>
        <v>0</v>
      </c>
      <c r="S23" s="93">
        <f>'Model aktualizovaný (MA)'!S23*'Model aktualizovaný (MA)'!$V23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'Model aktualizovaný (MA)'!E24*'Model aktualizovaný (MA)'!$V24</f>
        <v>0</v>
      </c>
      <c r="F24" s="90">
        <f>'Model aktualizovaný (MA)'!F24*'Model aktualizovaný (MA)'!$V24</f>
        <v>0</v>
      </c>
      <c r="G24" s="90">
        <f>'Model aktualizovaný (MA)'!G24*'Model aktualizovaný (MA)'!$V24</f>
        <v>0</v>
      </c>
      <c r="H24" s="90">
        <f>'Model aktualizovaný (MA)'!H24*'Model aktualizovaný (MA)'!$V24</f>
        <v>0</v>
      </c>
      <c r="I24" s="90">
        <f>'Model aktualizovaný (MA)'!I24*'Model aktualizovaný (MA)'!$V24</f>
        <v>0</v>
      </c>
      <c r="J24" s="90">
        <f>'Model aktualizovaný (MA)'!J24*'Model aktualizovaný (MA)'!$V24</f>
        <v>0</v>
      </c>
      <c r="K24" s="90">
        <f>'Model aktualizovaný (MA)'!K24*'Model aktualizovaný (MA)'!$V24</f>
        <v>0</v>
      </c>
      <c r="L24" s="90">
        <f>'Model aktualizovaný (MA)'!L24*'Model aktualizovaný (MA)'!$V24</f>
        <v>0</v>
      </c>
      <c r="M24" s="90">
        <f>'Model aktualizovaný (MA)'!M24*'Model aktualizovaný (MA)'!$V24</f>
        <v>0</v>
      </c>
      <c r="N24" s="90">
        <f>'Model aktualizovaný (MA)'!N24*'Model aktualizovaný (MA)'!$V24</f>
        <v>0</v>
      </c>
      <c r="O24" s="90">
        <f>'Model aktualizovaný (MA)'!O24*'Model aktualizovaný (MA)'!$V24</f>
        <v>0</v>
      </c>
      <c r="P24" s="90">
        <f>'Model aktualizovaný (MA)'!P24*'Model aktualizovaný (MA)'!$V24</f>
        <v>0</v>
      </c>
      <c r="Q24" s="90">
        <f>'Model aktualizovaný (MA)'!Q24*'Model aktualizovaný (MA)'!$V24</f>
        <v>0</v>
      </c>
      <c r="R24" s="90">
        <f>'Model aktualizovaný (MA)'!R24*'Model aktualizovaný (MA)'!$V24</f>
        <v>0</v>
      </c>
      <c r="S24" s="93">
        <f>'Model aktualizovaný (MA)'!S24*'Model aktualizovaný (MA)'!$V24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'Model aktualizovaný (MA)'!E25*'Model aktualizovaný (MA)'!$V25</f>
        <v>0</v>
      </c>
      <c r="F25" s="90">
        <f>'Model aktualizovaný (MA)'!F25*'Model aktualizovaný (MA)'!$V25</f>
        <v>0</v>
      </c>
      <c r="G25" s="90">
        <f>'Model aktualizovaný (MA)'!G25*'Model aktualizovaný (MA)'!$V25</f>
        <v>0</v>
      </c>
      <c r="H25" s="90">
        <f>'Model aktualizovaný (MA)'!H25*'Model aktualizovaný (MA)'!$V25</f>
        <v>0</v>
      </c>
      <c r="I25" s="90">
        <f>'Model aktualizovaný (MA)'!I25*'Model aktualizovaný (MA)'!$V25</f>
        <v>0</v>
      </c>
      <c r="J25" s="90">
        <f>'Model aktualizovaný (MA)'!J25*'Model aktualizovaný (MA)'!$V25</f>
        <v>0</v>
      </c>
      <c r="K25" s="90">
        <f>'Model aktualizovaný (MA)'!K25*'Model aktualizovaný (MA)'!$V25</f>
        <v>0</v>
      </c>
      <c r="L25" s="90">
        <f>'Model aktualizovaný (MA)'!L25*'Model aktualizovaný (MA)'!$V25</f>
        <v>0</v>
      </c>
      <c r="M25" s="90">
        <f>'Model aktualizovaný (MA)'!M25*'Model aktualizovaný (MA)'!$V25</f>
        <v>0</v>
      </c>
      <c r="N25" s="90">
        <f>'Model aktualizovaný (MA)'!N25*'Model aktualizovaný (MA)'!$V25</f>
        <v>0</v>
      </c>
      <c r="O25" s="90">
        <f>'Model aktualizovaný (MA)'!O25*'Model aktualizovaný (MA)'!$V25</f>
        <v>0</v>
      </c>
      <c r="P25" s="90">
        <f>'Model aktualizovaný (MA)'!P25*'Model aktualizovaný (MA)'!$V25</f>
        <v>0</v>
      </c>
      <c r="Q25" s="90">
        <f>'Model aktualizovaný (MA)'!Q25*'Model aktualizovaný (MA)'!$V25</f>
        <v>0</v>
      </c>
      <c r="R25" s="90">
        <f>'Model aktualizovaný (MA)'!R25*'Model aktualizovaný (MA)'!$V25</f>
        <v>0</v>
      </c>
      <c r="S25" s="93">
        <f>'Model aktualizovaný (MA)'!S25*'Model aktualizovaný (MA)'!$V25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'Model aktualizovaný (MA)'!E26*'Model aktualizovaný (MA)'!$V26</f>
        <v>0</v>
      </c>
      <c r="F26" s="90">
        <f>'Model aktualizovaný (MA)'!F26*'Model aktualizovaný (MA)'!$V26</f>
        <v>0</v>
      </c>
      <c r="G26" s="90">
        <f>'Model aktualizovaný (MA)'!G26*'Model aktualizovaný (MA)'!$V26</f>
        <v>0</v>
      </c>
      <c r="H26" s="90">
        <f>'Model aktualizovaný (MA)'!H26*'Model aktualizovaný (MA)'!$V26</f>
        <v>0</v>
      </c>
      <c r="I26" s="90">
        <f>'Model aktualizovaný (MA)'!I26*'Model aktualizovaný (MA)'!$V26</f>
        <v>0</v>
      </c>
      <c r="J26" s="90">
        <f>'Model aktualizovaný (MA)'!J26*'Model aktualizovaný (MA)'!$V26</f>
        <v>0</v>
      </c>
      <c r="K26" s="90">
        <f>'Model aktualizovaný (MA)'!K26*'Model aktualizovaný (MA)'!$V26</f>
        <v>0</v>
      </c>
      <c r="L26" s="90">
        <f>'Model aktualizovaný (MA)'!L26*'Model aktualizovaný (MA)'!$V26</f>
        <v>0</v>
      </c>
      <c r="M26" s="90">
        <f>'Model aktualizovaný (MA)'!M26*'Model aktualizovaný (MA)'!$V26</f>
        <v>0</v>
      </c>
      <c r="N26" s="90">
        <f>'Model aktualizovaný (MA)'!N26*'Model aktualizovaný (MA)'!$V26</f>
        <v>0</v>
      </c>
      <c r="O26" s="90">
        <f>'Model aktualizovaný (MA)'!O26*'Model aktualizovaný (MA)'!$V26</f>
        <v>0</v>
      </c>
      <c r="P26" s="90">
        <f>'Model aktualizovaný (MA)'!P26*'Model aktualizovaný (MA)'!$V26</f>
        <v>0</v>
      </c>
      <c r="Q26" s="90">
        <f>'Model aktualizovaný (MA)'!Q26*'Model aktualizovaný (MA)'!$V26</f>
        <v>0</v>
      </c>
      <c r="R26" s="90">
        <f>'Model aktualizovaný (MA)'!R26*'Model aktualizovaný (MA)'!$V26</f>
        <v>0</v>
      </c>
      <c r="S26" s="93">
        <f>'Model aktualizovaný (MA)'!S26*'Model aktualizovaný (MA)'!$V26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'Model aktualizovaný (MA)'!E27*'Model aktualizovaný (MA)'!$V27</f>
        <v>0</v>
      </c>
      <c r="F27" s="90">
        <f>'Model aktualizovaný (MA)'!F27*'Model aktualizovaný (MA)'!$V27</f>
        <v>0</v>
      </c>
      <c r="G27" s="90">
        <f>'Model aktualizovaný (MA)'!G27*'Model aktualizovaný (MA)'!$V27</f>
        <v>0</v>
      </c>
      <c r="H27" s="90">
        <f>'Model aktualizovaný (MA)'!H27*'Model aktualizovaný (MA)'!$V27</f>
        <v>0</v>
      </c>
      <c r="I27" s="90">
        <f>'Model aktualizovaný (MA)'!I27*'Model aktualizovaný (MA)'!$V27</f>
        <v>0</v>
      </c>
      <c r="J27" s="90">
        <f>'Model aktualizovaný (MA)'!J27*'Model aktualizovaný (MA)'!$V27</f>
        <v>0</v>
      </c>
      <c r="K27" s="90">
        <f>'Model aktualizovaný (MA)'!K27*'Model aktualizovaný (MA)'!$V27</f>
        <v>0</v>
      </c>
      <c r="L27" s="90">
        <f>'Model aktualizovaný (MA)'!L27*'Model aktualizovaný (MA)'!$V27</f>
        <v>0</v>
      </c>
      <c r="M27" s="90">
        <f>'Model aktualizovaný (MA)'!M27*'Model aktualizovaný (MA)'!$V27</f>
        <v>0</v>
      </c>
      <c r="N27" s="90">
        <f>'Model aktualizovaný (MA)'!N27*'Model aktualizovaný (MA)'!$V27</f>
        <v>0</v>
      </c>
      <c r="O27" s="90">
        <f>'Model aktualizovaný (MA)'!O27*'Model aktualizovaný (MA)'!$V27</f>
        <v>0</v>
      </c>
      <c r="P27" s="90">
        <f>'Model aktualizovaný (MA)'!P27*'Model aktualizovaný (MA)'!$V27</f>
        <v>0</v>
      </c>
      <c r="Q27" s="90">
        <f>'Model aktualizovaný (MA)'!Q27*'Model aktualizovaný (MA)'!$V27</f>
        <v>0</v>
      </c>
      <c r="R27" s="90">
        <f>'Model aktualizovaný (MA)'!R27*'Model aktualizovaný (MA)'!$V27</f>
        <v>0</v>
      </c>
      <c r="S27" s="93">
        <f>'Model aktualizovaný (MA)'!S27*'Model aktualizovaný (MA)'!$V27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86</v>
      </c>
      <c r="C28" s="9"/>
      <c r="D28" s="157" t="s">
        <v>305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87</v>
      </c>
      <c r="C30" s="9"/>
      <c r="D30" s="157" t="s">
        <v>306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81">
        <f>T28/T29</f>
        <v>0</v>
      </c>
      <c r="U30" s="23">
        <f>U28/U29</f>
        <v>0</v>
      </c>
    </row>
    <row r="31" spans="1:21" hidden="1" x14ac:dyDescent="0.25"/>
  </sheetData>
  <sheetProtection algorithmName="SHA-512" hashValue="IeANzciEaZhD2dICHgGaR8n0dNlqoFyIPsSI/lVGm27f/zKP6kVGZWsF8I+PlKyEplWfFXxA+5wqRwx1aTSvYw==" saltValue="i6RcjlCXySAtc3QsmXujw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U30"/>
  <sheetViews>
    <sheetView showGridLines="0" zoomScaleNormal="100" workbookViewId="0">
      <pane xSplit="4" topLeftCell="E1" activePane="topRight" state="frozen"/>
      <selection activeCell="E1" sqref="E1:F1048576"/>
      <selection pane="topRight" activeCell="E21" sqref="E21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10.7109375" hidden="1"/>
  </cols>
  <sheetData>
    <row r="1" spans="1:21" x14ac:dyDescent="0.25">
      <c r="A1" s="27" t="s">
        <v>85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(MA)'!$W3</f>
        <v>0</v>
      </c>
      <c r="F3" s="83">
        <f>'Model aktualizovaný (MA)'!F3*'Model aktualizovaný (MA)'!$W3</f>
        <v>0</v>
      </c>
      <c r="G3" s="83">
        <f>'Model aktualizovaný (MA)'!G3*'Model aktualizovaný (MA)'!$W3</f>
        <v>0</v>
      </c>
      <c r="H3" s="83">
        <f>'Model aktualizovaný (MA)'!H3*'Model aktualizovaný (MA)'!$W3</f>
        <v>0</v>
      </c>
      <c r="I3" s="83">
        <f>'Model aktualizovaný (MA)'!I3*'Model aktualizovaný (MA)'!$W3</f>
        <v>0</v>
      </c>
      <c r="J3" s="83">
        <f>'Model aktualizovaný (MA)'!J3*'Model aktualizovaný (MA)'!$W3</f>
        <v>0</v>
      </c>
      <c r="K3" s="83">
        <f>'Model aktualizovaný (MA)'!K3*'Model aktualizovaný (MA)'!$W3</f>
        <v>0</v>
      </c>
      <c r="L3" s="83">
        <f>'Model aktualizovaný (MA)'!L3*'Model aktualizovaný (MA)'!$W3</f>
        <v>0</v>
      </c>
      <c r="M3" s="83">
        <f>'Model aktualizovaný (MA)'!M3*'Model aktualizovaný (MA)'!$W3</f>
        <v>0</v>
      </c>
      <c r="N3" s="83">
        <f>'Model aktualizovaný (MA)'!N3*'Model aktualizovaný (MA)'!$W3</f>
        <v>0</v>
      </c>
      <c r="O3" s="83">
        <f>'Model aktualizovaný (MA)'!O3*'Model aktualizovaný (MA)'!$W3</f>
        <v>0</v>
      </c>
      <c r="P3" s="83">
        <f>'Model aktualizovaný (MA)'!P3*'Model aktualizovaný (MA)'!$W3</f>
        <v>0</v>
      </c>
      <c r="Q3" s="83">
        <f>'Model aktualizovaný (MA)'!Q3*'Model aktualizovaný (MA)'!$W3</f>
        <v>0</v>
      </c>
      <c r="R3" s="83">
        <f>'Model aktualizovaný (MA)'!R3*'Model aktualizovaný (MA)'!$W3</f>
        <v>0</v>
      </c>
      <c r="S3" s="83">
        <f>'Model aktualizovaný (MA)'!S3*'Model aktualizovaný (MA)'!$W3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(MA)'!$W4</f>
        <v>0</v>
      </c>
      <c r="F4" s="90">
        <f>'Model aktualizovaný (MA)'!F4*'Model aktualizovaný (MA)'!$W4</f>
        <v>0</v>
      </c>
      <c r="G4" s="90">
        <f>'Model aktualizovaný (MA)'!G4*'Model aktualizovaný (MA)'!$W4</f>
        <v>0</v>
      </c>
      <c r="H4" s="90">
        <f>'Model aktualizovaný (MA)'!H4*'Model aktualizovaný (MA)'!$W4</f>
        <v>0</v>
      </c>
      <c r="I4" s="90">
        <f>'Model aktualizovaný (MA)'!I4*'Model aktualizovaný (MA)'!$W4</f>
        <v>0</v>
      </c>
      <c r="J4" s="90">
        <f>'Model aktualizovaný (MA)'!J4*'Model aktualizovaný (MA)'!$W4</f>
        <v>0</v>
      </c>
      <c r="K4" s="90">
        <f>'Model aktualizovaný (MA)'!K4*'Model aktualizovaný (MA)'!$W4</f>
        <v>0</v>
      </c>
      <c r="L4" s="90">
        <f>'Model aktualizovaný (MA)'!L4*'Model aktualizovaný (MA)'!$W4</f>
        <v>0</v>
      </c>
      <c r="M4" s="90">
        <f>'Model aktualizovaný (MA)'!M4*'Model aktualizovaný (MA)'!$W4</f>
        <v>0</v>
      </c>
      <c r="N4" s="90">
        <f>'Model aktualizovaný (MA)'!N4*'Model aktualizovaný (MA)'!$W4</f>
        <v>0</v>
      </c>
      <c r="O4" s="90">
        <f>'Model aktualizovaný (MA)'!O4*'Model aktualizovaný (MA)'!$W4</f>
        <v>0</v>
      </c>
      <c r="P4" s="90">
        <f>'Model aktualizovaný (MA)'!P4*'Model aktualizovaný (MA)'!$W4</f>
        <v>0</v>
      </c>
      <c r="Q4" s="90">
        <f>'Model aktualizovaný (MA)'!Q4*'Model aktualizovaný (MA)'!$W4</f>
        <v>0</v>
      </c>
      <c r="R4" s="90">
        <f>'Model aktualizovaný (MA)'!R4*'Model aktualizovaný (MA)'!$W4</f>
        <v>0</v>
      </c>
      <c r="S4" s="90">
        <f>'Model aktualizovaný (MA)'!S4*'Model aktualizovaný (MA)'!$W4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(MA)'!$W5</f>
        <v>0</v>
      </c>
      <c r="F5" s="90">
        <f>'Model aktualizovaný (MA)'!F5*'Model aktualizovaný (MA)'!$W5</f>
        <v>0</v>
      </c>
      <c r="G5" s="90">
        <f>'Model aktualizovaný (MA)'!G5*'Model aktualizovaný (MA)'!$W5</f>
        <v>0</v>
      </c>
      <c r="H5" s="90">
        <f>'Model aktualizovaný (MA)'!H5*'Model aktualizovaný (MA)'!$W5</f>
        <v>0</v>
      </c>
      <c r="I5" s="90">
        <f>'Model aktualizovaný (MA)'!I5*'Model aktualizovaný (MA)'!$W5</f>
        <v>0</v>
      </c>
      <c r="J5" s="90">
        <f>'Model aktualizovaný (MA)'!J5*'Model aktualizovaný (MA)'!$W5</f>
        <v>0</v>
      </c>
      <c r="K5" s="90">
        <f>'Model aktualizovaný (MA)'!K5*'Model aktualizovaný (MA)'!$W5</f>
        <v>0</v>
      </c>
      <c r="L5" s="90">
        <f>'Model aktualizovaný (MA)'!L5*'Model aktualizovaný (MA)'!$W5</f>
        <v>0</v>
      </c>
      <c r="M5" s="90">
        <f>'Model aktualizovaný (MA)'!M5*'Model aktualizovaný (MA)'!$W5</f>
        <v>0</v>
      </c>
      <c r="N5" s="90">
        <f>'Model aktualizovaný (MA)'!N5*'Model aktualizovaný (MA)'!$W5</f>
        <v>0</v>
      </c>
      <c r="O5" s="90">
        <f>'Model aktualizovaný (MA)'!O5*'Model aktualizovaný (MA)'!$W5</f>
        <v>0</v>
      </c>
      <c r="P5" s="90">
        <f>'Model aktualizovaný (MA)'!P5*'Model aktualizovaný (MA)'!$W5</f>
        <v>0</v>
      </c>
      <c r="Q5" s="90">
        <f>'Model aktualizovaný (MA)'!Q5*'Model aktualizovaný (MA)'!$W5</f>
        <v>0</v>
      </c>
      <c r="R5" s="90">
        <f>'Model aktualizovaný (MA)'!R5*'Model aktualizovaný (MA)'!$W5</f>
        <v>0</v>
      </c>
      <c r="S5" s="90">
        <f>'Model aktualizovaný (MA)'!S5*'Model aktualizovaný (MA)'!$W5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(MA)'!$W6</f>
        <v>0</v>
      </c>
      <c r="F6" s="90">
        <f>'Model aktualizovaný (MA)'!F6*'Model aktualizovaný (MA)'!$W6</f>
        <v>0</v>
      </c>
      <c r="G6" s="90">
        <f>'Model aktualizovaný (MA)'!G6*'Model aktualizovaný (MA)'!$W6</f>
        <v>0</v>
      </c>
      <c r="H6" s="90">
        <f>'Model aktualizovaný (MA)'!H6*'Model aktualizovaný (MA)'!$W6</f>
        <v>0</v>
      </c>
      <c r="I6" s="90">
        <f>'Model aktualizovaný (MA)'!I6*'Model aktualizovaný (MA)'!$W6</f>
        <v>0</v>
      </c>
      <c r="J6" s="90">
        <f>'Model aktualizovaný (MA)'!J6*'Model aktualizovaný (MA)'!$W6</f>
        <v>0</v>
      </c>
      <c r="K6" s="90">
        <f>'Model aktualizovaný (MA)'!K6*'Model aktualizovaný (MA)'!$W6</f>
        <v>0</v>
      </c>
      <c r="L6" s="90">
        <f>'Model aktualizovaný (MA)'!L6*'Model aktualizovaný (MA)'!$W6</f>
        <v>0</v>
      </c>
      <c r="M6" s="90">
        <f>'Model aktualizovaný (MA)'!M6*'Model aktualizovaný (MA)'!$W6</f>
        <v>0</v>
      </c>
      <c r="N6" s="90">
        <f>'Model aktualizovaný (MA)'!N6*'Model aktualizovaný (MA)'!$W6</f>
        <v>0</v>
      </c>
      <c r="O6" s="90">
        <f>'Model aktualizovaný (MA)'!O6*'Model aktualizovaný (MA)'!$W6</f>
        <v>0</v>
      </c>
      <c r="P6" s="90">
        <f>'Model aktualizovaný (MA)'!P6*'Model aktualizovaný (MA)'!$W6</f>
        <v>0</v>
      </c>
      <c r="Q6" s="90">
        <f>'Model aktualizovaný (MA)'!Q6*'Model aktualizovaný (MA)'!$W6</f>
        <v>0</v>
      </c>
      <c r="R6" s="90">
        <f>'Model aktualizovaný (MA)'!R6*'Model aktualizovaný (MA)'!$W6</f>
        <v>0</v>
      </c>
      <c r="S6" s="90">
        <f>'Model aktualizovaný (MA)'!S6*'Model aktualizovaný (MA)'!$W6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(MA)'!$W7</f>
        <v>0</v>
      </c>
      <c r="F7" s="90">
        <f>'Model aktualizovaný (MA)'!F7*'Model aktualizovaný (MA)'!$W7</f>
        <v>0</v>
      </c>
      <c r="G7" s="90">
        <f>'Model aktualizovaný (MA)'!G7*'Model aktualizovaný (MA)'!$W7</f>
        <v>0</v>
      </c>
      <c r="H7" s="90">
        <f>'Model aktualizovaný (MA)'!H7*'Model aktualizovaný (MA)'!$W7</f>
        <v>0</v>
      </c>
      <c r="I7" s="90">
        <f>'Model aktualizovaný (MA)'!I7*'Model aktualizovaný (MA)'!$W7</f>
        <v>0</v>
      </c>
      <c r="J7" s="90">
        <f>'Model aktualizovaný (MA)'!J7*'Model aktualizovaný (MA)'!$W7</f>
        <v>0</v>
      </c>
      <c r="K7" s="90">
        <f>'Model aktualizovaný (MA)'!K7*'Model aktualizovaný (MA)'!$W7</f>
        <v>0</v>
      </c>
      <c r="L7" s="90">
        <f>'Model aktualizovaný (MA)'!L7*'Model aktualizovaný (MA)'!$W7</f>
        <v>0</v>
      </c>
      <c r="M7" s="90">
        <f>'Model aktualizovaný (MA)'!M7*'Model aktualizovaný (MA)'!$W7</f>
        <v>0</v>
      </c>
      <c r="N7" s="90">
        <f>'Model aktualizovaný (MA)'!N7*'Model aktualizovaný (MA)'!$W7</f>
        <v>0</v>
      </c>
      <c r="O7" s="90">
        <f>'Model aktualizovaný (MA)'!O7*'Model aktualizovaný (MA)'!$W7</f>
        <v>0</v>
      </c>
      <c r="P7" s="90">
        <f>'Model aktualizovaný (MA)'!P7*'Model aktualizovaný (MA)'!$W7</f>
        <v>0</v>
      </c>
      <c r="Q7" s="90">
        <f>'Model aktualizovaný (MA)'!Q7*'Model aktualizovaný (MA)'!$W7</f>
        <v>0</v>
      </c>
      <c r="R7" s="90">
        <f>'Model aktualizovaný (MA)'!R7*'Model aktualizovaný (MA)'!$W7</f>
        <v>0</v>
      </c>
      <c r="S7" s="90">
        <f>'Model aktualizovaný (MA)'!S7*'Model aktualizovaný (MA)'!$W7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(MA)'!$W8</f>
        <v>0</v>
      </c>
      <c r="F8" s="90">
        <f>'Model aktualizovaný (MA)'!F8*'Model aktualizovaný (MA)'!$W8</f>
        <v>0</v>
      </c>
      <c r="G8" s="90">
        <f>'Model aktualizovaný (MA)'!G8*'Model aktualizovaný (MA)'!$W8</f>
        <v>0</v>
      </c>
      <c r="H8" s="90">
        <f>'Model aktualizovaný (MA)'!H8*'Model aktualizovaný (MA)'!$W8</f>
        <v>0</v>
      </c>
      <c r="I8" s="90">
        <f>'Model aktualizovaný (MA)'!I8*'Model aktualizovaný (MA)'!$W8</f>
        <v>0</v>
      </c>
      <c r="J8" s="90">
        <f>'Model aktualizovaný (MA)'!J8*'Model aktualizovaný (MA)'!$W8</f>
        <v>0</v>
      </c>
      <c r="K8" s="90">
        <f>'Model aktualizovaný (MA)'!K8*'Model aktualizovaný (MA)'!$W8</f>
        <v>0</v>
      </c>
      <c r="L8" s="90">
        <f>'Model aktualizovaný (MA)'!L8*'Model aktualizovaný (MA)'!$W8</f>
        <v>0</v>
      </c>
      <c r="M8" s="90">
        <f>'Model aktualizovaný (MA)'!M8*'Model aktualizovaný (MA)'!$W8</f>
        <v>0</v>
      </c>
      <c r="N8" s="90">
        <f>'Model aktualizovaný (MA)'!N8*'Model aktualizovaný (MA)'!$W8</f>
        <v>0</v>
      </c>
      <c r="O8" s="90">
        <f>'Model aktualizovaný (MA)'!O8*'Model aktualizovaný (MA)'!$W8</f>
        <v>0</v>
      </c>
      <c r="P8" s="90">
        <f>'Model aktualizovaný (MA)'!P8*'Model aktualizovaný (MA)'!$W8</f>
        <v>0</v>
      </c>
      <c r="Q8" s="90">
        <f>'Model aktualizovaný (MA)'!Q8*'Model aktualizovaný (MA)'!$W8</f>
        <v>0</v>
      </c>
      <c r="R8" s="90">
        <f>'Model aktualizovaný (MA)'!R8*'Model aktualizovaný (MA)'!$W8</f>
        <v>0</v>
      </c>
      <c r="S8" s="90">
        <f>'Model aktualizovaný (MA)'!S8*'Model aktualizovaný (MA)'!$W8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(MA)'!$W9</f>
        <v>0</v>
      </c>
      <c r="F9" s="90">
        <f>'Model aktualizovaný (MA)'!F9*'Model aktualizovaný (MA)'!$W9</f>
        <v>0</v>
      </c>
      <c r="G9" s="90">
        <f>'Model aktualizovaný (MA)'!G9*'Model aktualizovaný (MA)'!$W9</f>
        <v>0</v>
      </c>
      <c r="H9" s="90">
        <f>'Model aktualizovaný (MA)'!H9*'Model aktualizovaný (MA)'!$W9</f>
        <v>0</v>
      </c>
      <c r="I9" s="90">
        <f>'Model aktualizovaný (MA)'!I9*'Model aktualizovaný (MA)'!$W9</f>
        <v>0</v>
      </c>
      <c r="J9" s="90">
        <f>'Model aktualizovaný (MA)'!J9*'Model aktualizovaný (MA)'!$W9</f>
        <v>0</v>
      </c>
      <c r="K9" s="90">
        <f>'Model aktualizovaný (MA)'!K9*'Model aktualizovaný (MA)'!$W9</f>
        <v>0</v>
      </c>
      <c r="L9" s="90">
        <f>'Model aktualizovaný (MA)'!L9*'Model aktualizovaný (MA)'!$W9</f>
        <v>0</v>
      </c>
      <c r="M9" s="90">
        <f>'Model aktualizovaný (MA)'!M9*'Model aktualizovaný (MA)'!$W9</f>
        <v>0</v>
      </c>
      <c r="N9" s="90">
        <f>'Model aktualizovaný (MA)'!N9*'Model aktualizovaný (MA)'!$W9</f>
        <v>0</v>
      </c>
      <c r="O9" s="90">
        <f>'Model aktualizovaný (MA)'!O9*'Model aktualizovaný (MA)'!$W9</f>
        <v>0</v>
      </c>
      <c r="P9" s="90">
        <f>'Model aktualizovaný (MA)'!P9*'Model aktualizovaný (MA)'!$W9</f>
        <v>0</v>
      </c>
      <c r="Q9" s="90">
        <f>'Model aktualizovaný (MA)'!Q9*'Model aktualizovaný (MA)'!$W9</f>
        <v>0</v>
      </c>
      <c r="R9" s="90">
        <f>'Model aktualizovaný (MA)'!R9*'Model aktualizovaný (MA)'!$W9</f>
        <v>0</v>
      </c>
      <c r="S9" s="90">
        <f>'Model aktualizovaný (MA)'!S9*'Model aktualizovaný (MA)'!$W9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(MA)'!$W10</f>
        <v>0</v>
      </c>
      <c r="F10" s="90">
        <f>'Model aktualizovaný (MA)'!F10*'Model aktualizovaný (MA)'!$W10</f>
        <v>0</v>
      </c>
      <c r="G10" s="90">
        <f>'Model aktualizovaný (MA)'!G10*'Model aktualizovaný (MA)'!$W10</f>
        <v>0</v>
      </c>
      <c r="H10" s="90">
        <f>'Model aktualizovaný (MA)'!H10*'Model aktualizovaný (MA)'!$W10</f>
        <v>0</v>
      </c>
      <c r="I10" s="90">
        <f>'Model aktualizovaný (MA)'!I10*'Model aktualizovaný (MA)'!$W10</f>
        <v>0</v>
      </c>
      <c r="J10" s="90">
        <f>'Model aktualizovaný (MA)'!J10*'Model aktualizovaný (MA)'!$W10</f>
        <v>0</v>
      </c>
      <c r="K10" s="90">
        <f>'Model aktualizovaný (MA)'!K10*'Model aktualizovaný (MA)'!$W10</f>
        <v>0</v>
      </c>
      <c r="L10" s="90">
        <f>'Model aktualizovaný (MA)'!L10*'Model aktualizovaný (MA)'!$W10</f>
        <v>0</v>
      </c>
      <c r="M10" s="90">
        <f>'Model aktualizovaný (MA)'!M10*'Model aktualizovaný (MA)'!$W10</f>
        <v>0</v>
      </c>
      <c r="N10" s="90">
        <f>'Model aktualizovaný (MA)'!N10*'Model aktualizovaný (MA)'!$W10</f>
        <v>0</v>
      </c>
      <c r="O10" s="90">
        <f>'Model aktualizovaný (MA)'!O10*'Model aktualizovaný (MA)'!$W10</f>
        <v>0</v>
      </c>
      <c r="P10" s="90">
        <f>'Model aktualizovaný (MA)'!P10*'Model aktualizovaný (MA)'!$W10</f>
        <v>0</v>
      </c>
      <c r="Q10" s="90">
        <f>'Model aktualizovaný (MA)'!Q10*'Model aktualizovaný (MA)'!$W10</f>
        <v>0</v>
      </c>
      <c r="R10" s="90">
        <f>'Model aktualizovaný (MA)'!R10*'Model aktualizovaný (MA)'!$W10</f>
        <v>0</v>
      </c>
      <c r="S10" s="90">
        <f>'Model aktualizovaný (MA)'!S10*'Model aktualizovaný (MA)'!$W10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(MA)'!$W11</f>
        <v>0</v>
      </c>
      <c r="F11" s="90">
        <f>'Model aktualizovaný (MA)'!F11*'Model aktualizovaný (MA)'!$W11</f>
        <v>0</v>
      </c>
      <c r="G11" s="90">
        <f>'Model aktualizovaný (MA)'!G11*'Model aktualizovaný (MA)'!$W11</f>
        <v>0</v>
      </c>
      <c r="H11" s="90">
        <f>'Model aktualizovaný (MA)'!H11*'Model aktualizovaný (MA)'!$W11</f>
        <v>0</v>
      </c>
      <c r="I11" s="90">
        <f>'Model aktualizovaný (MA)'!I11*'Model aktualizovaný (MA)'!$W11</f>
        <v>0</v>
      </c>
      <c r="J11" s="90">
        <f>'Model aktualizovaný (MA)'!J11*'Model aktualizovaný (MA)'!$W11</f>
        <v>0</v>
      </c>
      <c r="K11" s="90">
        <f>'Model aktualizovaný (MA)'!K11*'Model aktualizovaný (MA)'!$W11</f>
        <v>0</v>
      </c>
      <c r="L11" s="90">
        <f>'Model aktualizovaný (MA)'!L11*'Model aktualizovaný (MA)'!$W11</f>
        <v>0</v>
      </c>
      <c r="M11" s="90">
        <f>'Model aktualizovaný (MA)'!M11*'Model aktualizovaný (MA)'!$W11</f>
        <v>0</v>
      </c>
      <c r="N11" s="90">
        <f>'Model aktualizovaný (MA)'!N11*'Model aktualizovaný (MA)'!$W11</f>
        <v>0</v>
      </c>
      <c r="O11" s="90">
        <f>'Model aktualizovaný (MA)'!O11*'Model aktualizovaný (MA)'!$W11</f>
        <v>0</v>
      </c>
      <c r="P11" s="90">
        <f>'Model aktualizovaný (MA)'!P11*'Model aktualizovaný (MA)'!$W11</f>
        <v>0</v>
      </c>
      <c r="Q11" s="90">
        <f>'Model aktualizovaný (MA)'!Q11*'Model aktualizovaný (MA)'!$W11</f>
        <v>0</v>
      </c>
      <c r="R11" s="90">
        <f>'Model aktualizovaný (MA)'!R11*'Model aktualizovaný (MA)'!$W11</f>
        <v>0</v>
      </c>
      <c r="S11" s="90">
        <f>'Model aktualizovaný (MA)'!S11*'Model aktualizovaný (MA)'!$W11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(MA)'!$W12</f>
        <v>0</v>
      </c>
      <c r="F12" s="90">
        <f>'Model aktualizovaný (MA)'!F12*'Model aktualizovaný (MA)'!$W12</f>
        <v>0</v>
      </c>
      <c r="G12" s="90">
        <f>'Model aktualizovaný (MA)'!G12*'Model aktualizovaný (MA)'!$W12</f>
        <v>0</v>
      </c>
      <c r="H12" s="90">
        <f>'Model aktualizovaný (MA)'!H12*'Model aktualizovaný (MA)'!$W12</f>
        <v>0</v>
      </c>
      <c r="I12" s="90">
        <f>'Model aktualizovaný (MA)'!I12*'Model aktualizovaný (MA)'!$W12</f>
        <v>0</v>
      </c>
      <c r="J12" s="90">
        <f>'Model aktualizovaný (MA)'!J12*'Model aktualizovaný (MA)'!$W12</f>
        <v>0</v>
      </c>
      <c r="K12" s="90">
        <f>'Model aktualizovaný (MA)'!K12*'Model aktualizovaný (MA)'!$W12</f>
        <v>0</v>
      </c>
      <c r="L12" s="90">
        <f>'Model aktualizovaný (MA)'!L12*'Model aktualizovaný (MA)'!$W12</f>
        <v>0</v>
      </c>
      <c r="M12" s="90">
        <f>'Model aktualizovaný (MA)'!M12*'Model aktualizovaný (MA)'!$W12</f>
        <v>0</v>
      </c>
      <c r="N12" s="90">
        <f>'Model aktualizovaný (MA)'!N12*'Model aktualizovaný (MA)'!$W12</f>
        <v>0</v>
      </c>
      <c r="O12" s="90">
        <f>'Model aktualizovaný (MA)'!O12*'Model aktualizovaný (MA)'!$W12</f>
        <v>0</v>
      </c>
      <c r="P12" s="90">
        <f>'Model aktualizovaný (MA)'!P12*'Model aktualizovaný (MA)'!$W12</f>
        <v>0</v>
      </c>
      <c r="Q12" s="90">
        <f>'Model aktualizovaný (MA)'!Q12*'Model aktualizovaný (MA)'!$W12</f>
        <v>0</v>
      </c>
      <c r="R12" s="90">
        <f>'Model aktualizovaný (MA)'!R12*'Model aktualizovaný (MA)'!$W12</f>
        <v>0</v>
      </c>
      <c r="S12" s="90">
        <f>'Model aktualizovaný (MA)'!S12*'Model aktualizovaný (MA)'!$W12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(MA)'!$W13</f>
        <v>0</v>
      </c>
      <c r="F13" s="90">
        <f>'Model aktualizovaný (MA)'!F13*'Model aktualizovaný (MA)'!$W13</f>
        <v>0</v>
      </c>
      <c r="G13" s="90">
        <f>'Model aktualizovaný (MA)'!G13*'Model aktualizovaný (MA)'!$W13</f>
        <v>0</v>
      </c>
      <c r="H13" s="90">
        <f>'Model aktualizovaný (MA)'!H13*'Model aktualizovaný (MA)'!$W13</f>
        <v>0</v>
      </c>
      <c r="I13" s="90">
        <f>'Model aktualizovaný (MA)'!I13*'Model aktualizovaný (MA)'!$W13</f>
        <v>0</v>
      </c>
      <c r="J13" s="90">
        <f>'Model aktualizovaný (MA)'!J13*'Model aktualizovaný (MA)'!$W13</f>
        <v>0</v>
      </c>
      <c r="K13" s="90">
        <f>'Model aktualizovaný (MA)'!K13*'Model aktualizovaný (MA)'!$W13</f>
        <v>0</v>
      </c>
      <c r="L13" s="90">
        <f>'Model aktualizovaný (MA)'!L13*'Model aktualizovaný (MA)'!$W13</f>
        <v>0</v>
      </c>
      <c r="M13" s="90">
        <f>'Model aktualizovaný (MA)'!M13*'Model aktualizovaný (MA)'!$W13</f>
        <v>0</v>
      </c>
      <c r="N13" s="90">
        <f>'Model aktualizovaný (MA)'!N13*'Model aktualizovaný (MA)'!$W13</f>
        <v>0</v>
      </c>
      <c r="O13" s="90">
        <f>'Model aktualizovaný (MA)'!O13*'Model aktualizovaný (MA)'!$W13</f>
        <v>0</v>
      </c>
      <c r="P13" s="90">
        <f>'Model aktualizovaný (MA)'!P13*'Model aktualizovaný (MA)'!$W13</f>
        <v>0</v>
      </c>
      <c r="Q13" s="90">
        <f>'Model aktualizovaný (MA)'!Q13*'Model aktualizovaný (MA)'!$W13</f>
        <v>0</v>
      </c>
      <c r="R13" s="90">
        <f>'Model aktualizovaný (MA)'!R13*'Model aktualizovaný (MA)'!$W13</f>
        <v>0</v>
      </c>
      <c r="S13" s="90">
        <f>'Model aktualizovaný (MA)'!S13*'Model aktualizovaný (MA)'!$W13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(MA)'!$W14</f>
        <v>0</v>
      </c>
      <c r="F14" s="90">
        <f>'Model aktualizovaný (MA)'!F14*'Model aktualizovaný (MA)'!$W14</f>
        <v>0</v>
      </c>
      <c r="G14" s="90">
        <f>'Model aktualizovaný (MA)'!G14*'Model aktualizovaný (MA)'!$W14</f>
        <v>0</v>
      </c>
      <c r="H14" s="90">
        <f>'Model aktualizovaný (MA)'!H14*'Model aktualizovaný (MA)'!$W14</f>
        <v>0</v>
      </c>
      <c r="I14" s="90">
        <f>'Model aktualizovaný (MA)'!I14*'Model aktualizovaný (MA)'!$W14</f>
        <v>0</v>
      </c>
      <c r="J14" s="90">
        <f>'Model aktualizovaný (MA)'!J14*'Model aktualizovaný (MA)'!$W14</f>
        <v>0</v>
      </c>
      <c r="K14" s="90">
        <f>'Model aktualizovaný (MA)'!K14*'Model aktualizovaný (MA)'!$W14</f>
        <v>0</v>
      </c>
      <c r="L14" s="90">
        <f>'Model aktualizovaný (MA)'!L14*'Model aktualizovaný (MA)'!$W14</f>
        <v>0</v>
      </c>
      <c r="M14" s="90">
        <f>'Model aktualizovaný (MA)'!M14*'Model aktualizovaný (MA)'!$W14</f>
        <v>0</v>
      </c>
      <c r="N14" s="90">
        <f>'Model aktualizovaný (MA)'!N14*'Model aktualizovaný (MA)'!$W14</f>
        <v>0</v>
      </c>
      <c r="O14" s="90">
        <f>'Model aktualizovaný (MA)'!O14*'Model aktualizovaný (MA)'!$W14</f>
        <v>0</v>
      </c>
      <c r="P14" s="90">
        <f>'Model aktualizovaný (MA)'!P14*'Model aktualizovaný (MA)'!$W14</f>
        <v>0</v>
      </c>
      <c r="Q14" s="90">
        <f>'Model aktualizovaný (MA)'!Q14*'Model aktualizovaný (MA)'!$W14</f>
        <v>0</v>
      </c>
      <c r="R14" s="90">
        <f>'Model aktualizovaný (MA)'!R14*'Model aktualizovaný (MA)'!$W14</f>
        <v>0</v>
      </c>
      <c r="S14" s="90">
        <f>'Model aktualizovaný (MA)'!S14*'Model aktualizovaný (MA)'!$W14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(MA)'!$W15</f>
        <v>0</v>
      </c>
      <c r="F15" s="90">
        <f>'Model aktualizovaný (MA)'!F15*'Model aktualizovaný (MA)'!$W15</f>
        <v>0</v>
      </c>
      <c r="G15" s="90">
        <f>'Model aktualizovaný (MA)'!G15*'Model aktualizovaný (MA)'!$W15</f>
        <v>0</v>
      </c>
      <c r="H15" s="90">
        <f>'Model aktualizovaný (MA)'!H15*'Model aktualizovaný (MA)'!$W15</f>
        <v>0</v>
      </c>
      <c r="I15" s="90">
        <f>'Model aktualizovaný (MA)'!I15*'Model aktualizovaný (MA)'!$W15</f>
        <v>0</v>
      </c>
      <c r="J15" s="90">
        <f>'Model aktualizovaný (MA)'!J15*'Model aktualizovaný (MA)'!$W15</f>
        <v>0</v>
      </c>
      <c r="K15" s="90">
        <f>'Model aktualizovaný (MA)'!K15*'Model aktualizovaný (MA)'!$W15</f>
        <v>0</v>
      </c>
      <c r="L15" s="90">
        <f>'Model aktualizovaný (MA)'!L15*'Model aktualizovaný (MA)'!$W15</f>
        <v>0</v>
      </c>
      <c r="M15" s="90">
        <f>'Model aktualizovaný (MA)'!M15*'Model aktualizovaný (MA)'!$W15</f>
        <v>0</v>
      </c>
      <c r="N15" s="90">
        <f>'Model aktualizovaný (MA)'!N15*'Model aktualizovaný (MA)'!$W15</f>
        <v>0</v>
      </c>
      <c r="O15" s="90">
        <f>'Model aktualizovaný (MA)'!O15*'Model aktualizovaný (MA)'!$W15</f>
        <v>0</v>
      </c>
      <c r="P15" s="90">
        <f>'Model aktualizovaný (MA)'!P15*'Model aktualizovaný (MA)'!$W15</f>
        <v>0</v>
      </c>
      <c r="Q15" s="90">
        <f>'Model aktualizovaný (MA)'!Q15*'Model aktualizovaný (MA)'!$W15</f>
        <v>0</v>
      </c>
      <c r="R15" s="90">
        <f>'Model aktualizovaný (MA)'!R15*'Model aktualizovaný (MA)'!$W15</f>
        <v>0</v>
      </c>
      <c r="S15" s="90">
        <f>'Model aktualizovaný (MA)'!S15*'Model aktualizovaný (MA)'!$W15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(MA)'!$W16</f>
        <v>0</v>
      </c>
      <c r="F16" s="90">
        <f>'Model aktualizovaný (MA)'!F16*'Model aktualizovaný (MA)'!$W16</f>
        <v>0</v>
      </c>
      <c r="G16" s="90">
        <f>'Model aktualizovaný (MA)'!G16*'Model aktualizovaný (MA)'!$W16</f>
        <v>0</v>
      </c>
      <c r="H16" s="90">
        <f>'Model aktualizovaný (MA)'!H16*'Model aktualizovaný (MA)'!$W16</f>
        <v>0</v>
      </c>
      <c r="I16" s="90">
        <f>'Model aktualizovaný (MA)'!I16*'Model aktualizovaný (MA)'!$W16</f>
        <v>0</v>
      </c>
      <c r="J16" s="90">
        <f>'Model aktualizovaný (MA)'!J16*'Model aktualizovaný (MA)'!$W16</f>
        <v>0</v>
      </c>
      <c r="K16" s="90">
        <f>'Model aktualizovaný (MA)'!K16*'Model aktualizovaný (MA)'!$W16</f>
        <v>0</v>
      </c>
      <c r="L16" s="90">
        <f>'Model aktualizovaný (MA)'!L16*'Model aktualizovaný (MA)'!$W16</f>
        <v>0</v>
      </c>
      <c r="M16" s="90">
        <f>'Model aktualizovaný (MA)'!M16*'Model aktualizovaný (MA)'!$W16</f>
        <v>0</v>
      </c>
      <c r="N16" s="90">
        <f>'Model aktualizovaný (MA)'!N16*'Model aktualizovaný (MA)'!$W16</f>
        <v>0</v>
      </c>
      <c r="O16" s="90">
        <f>'Model aktualizovaný (MA)'!O16*'Model aktualizovaný (MA)'!$W16</f>
        <v>0</v>
      </c>
      <c r="P16" s="90">
        <f>'Model aktualizovaný (MA)'!P16*'Model aktualizovaný (MA)'!$W16</f>
        <v>0</v>
      </c>
      <c r="Q16" s="90">
        <f>'Model aktualizovaný (MA)'!Q16*'Model aktualizovaný (MA)'!$W16</f>
        <v>0</v>
      </c>
      <c r="R16" s="90">
        <f>'Model aktualizovaný (MA)'!R16*'Model aktualizovaný (MA)'!$W16</f>
        <v>0</v>
      </c>
      <c r="S16" s="90">
        <f>'Model aktualizovaný (MA)'!S16*'Model aktualizovaný (MA)'!$W16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(MA)'!$W17</f>
        <v>0</v>
      </c>
      <c r="F17" s="90">
        <f>'Model aktualizovaný (MA)'!F17*'Model aktualizovaný (MA)'!$W17</f>
        <v>0</v>
      </c>
      <c r="G17" s="90">
        <f>'Model aktualizovaný (MA)'!G17*'Model aktualizovaný (MA)'!$W17</f>
        <v>0</v>
      </c>
      <c r="H17" s="90">
        <f>'Model aktualizovaný (MA)'!H17*'Model aktualizovaný (MA)'!$W17</f>
        <v>0</v>
      </c>
      <c r="I17" s="90">
        <f>'Model aktualizovaný (MA)'!I17*'Model aktualizovaný (MA)'!$W17</f>
        <v>0</v>
      </c>
      <c r="J17" s="90">
        <f>'Model aktualizovaný (MA)'!J17*'Model aktualizovaný (MA)'!$W17</f>
        <v>0</v>
      </c>
      <c r="K17" s="90">
        <f>'Model aktualizovaný (MA)'!K17*'Model aktualizovaný (MA)'!$W17</f>
        <v>0</v>
      </c>
      <c r="L17" s="90">
        <f>'Model aktualizovaný (MA)'!L17*'Model aktualizovaný (MA)'!$W17</f>
        <v>0</v>
      </c>
      <c r="M17" s="90">
        <f>'Model aktualizovaný (MA)'!M17*'Model aktualizovaný (MA)'!$W17</f>
        <v>0</v>
      </c>
      <c r="N17" s="90">
        <f>'Model aktualizovaný (MA)'!N17*'Model aktualizovaný (MA)'!$W17</f>
        <v>0</v>
      </c>
      <c r="O17" s="90">
        <f>'Model aktualizovaný (MA)'!O17*'Model aktualizovaný (MA)'!$W17</f>
        <v>0</v>
      </c>
      <c r="P17" s="90">
        <f>'Model aktualizovaný (MA)'!P17*'Model aktualizovaný (MA)'!$W17</f>
        <v>0</v>
      </c>
      <c r="Q17" s="90">
        <f>'Model aktualizovaný (MA)'!Q17*'Model aktualizovaný (MA)'!$W17</f>
        <v>0</v>
      </c>
      <c r="R17" s="90">
        <f>'Model aktualizovaný (MA)'!R17*'Model aktualizovaný (MA)'!$W17</f>
        <v>0</v>
      </c>
      <c r="S17" s="90">
        <f>'Model aktualizovaný (MA)'!S17*'Model aktualizovaný (MA)'!$W17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(MA)'!$W18</f>
        <v>0</v>
      </c>
      <c r="F18" s="90">
        <f>'Model aktualizovaný (MA)'!F18*'Model aktualizovaný (MA)'!$W18</f>
        <v>0</v>
      </c>
      <c r="G18" s="90">
        <f>'Model aktualizovaný (MA)'!G18*'Model aktualizovaný (MA)'!$W18</f>
        <v>0</v>
      </c>
      <c r="H18" s="90">
        <f>'Model aktualizovaný (MA)'!H18*'Model aktualizovaný (MA)'!$W18</f>
        <v>0</v>
      </c>
      <c r="I18" s="90">
        <f>'Model aktualizovaný (MA)'!I18*'Model aktualizovaný (MA)'!$W18</f>
        <v>0</v>
      </c>
      <c r="J18" s="90">
        <f>'Model aktualizovaný (MA)'!J18*'Model aktualizovaný (MA)'!$W18</f>
        <v>0</v>
      </c>
      <c r="K18" s="90">
        <f>'Model aktualizovaný (MA)'!K18*'Model aktualizovaný (MA)'!$W18</f>
        <v>0</v>
      </c>
      <c r="L18" s="90">
        <f>'Model aktualizovaný (MA)'!L18*'Model aktualizovaný (MA)'!$W18</f>
        <v>0</v>
      </c>
      <c r="M18" s="90">
        <f>'Model aktualizovaný (MA)'!M18*'Model aktualizovaný (MA)'!$W18</f>
        <v>0</v>
      </c>
      <c r="N18" s="90">
        <f>'Model aktualizovaný (MA)'!N18*'Model aktualizovaný (MA)'!$W18</f>
        <v>0</v>
      </c>
      <c r="O18" s="90">
        <f>'Model aktualizovaný (MA)'!O18*'Model aktualizovaný (MA)'!$W18</f>
        <v>0</v>
      </c>
      <c r="P18" s="90">
        <f>'Model aktualizovaný (MA)'!P18*'Model aktualizovaný (MA)'!$W18</f>
        <v>0</v>
      </c>
      <c r="Q18" s="90">
        <f>'Model aktualizovaný (MA)'!Q18*'Model aktualizovaný (MA)'!$W18</f>
        <v>0</v>
      </c>
      <c r="R18" s="90">
        <f>'Model aktualizovaný (MA)'!R18*'Model aktualizovaný (MA)'!$W18</f>
        <v>0</v>
      </c>
      <c r="S18" s="90">
        <f>'Model aktualizovaný (MA)'!S18*'Model aktualizovaný (MA)'!$W18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(MA)'!$W19</f>
        <v>0</v>
      </c>
      <c r="F19" s="90">
        <f>'Model aktualizovaný (MA)'!F19*'Model aktualizovaný (MA)'!$W19</f>
        <v>0</v>
      </c>
      <c r="G19" s="90">
        <f>'Model aktualizovaný (MA)'!G19*'Model aktualizovaný (MA)'!$W19</f>
        <v>0</v>
      </c>
      <c r="H19" s="90">
        <f>'Model aktualizovaný (MA)'!H19*'Model aktualizovaný (MA)'!$W19</f>
        <v>0</v>
      </c>
      <c r="I19" s="90">
        <f>'Model aktualizovaný (MA)'!I19*'Model aktualizovaný (MA)'!$W19</f>
        <v>0</v>
      </c>
      <c r="J19" s="90">
        <f>'Model aktualizovaný (MA)'!J19*'Model aktualizovaný (MA)'!$W19</f>
        <v>0</v>
      </c>
      <c r="K19" s="90">
        <f>'Model aktualizovaný (MA)'!K19*'Model aktualizovaný (MA)'!$W19</f>
        <v>0</v>
      </c>
      <c r="L19" s="90">
        <f>'Model aktualizovaný (MA)'!L19*'Model aktualizovaný (MA)'!$W19</f>
        <v>0</v>
      </c>
      <c r="M19" s="90">
        <f>'Model aktualizovaný (MA)'!M19*'Model aktualizovaný (MA)'!$W19</f>
        <v>0</v>
      </c>
      <c r="N19" s="90">
        <f>'Model aktualizovaný (MA)'!N19*'Model aktualizovaný (MA)'!$W19</f>
        <v>0</v>
      </c>
      <c r="O19" s="90">
        <f>'Model aktualizovaný (MA)'!O19*'Model aktualizovaný (MA)'!$W19</f>
        <v>0</v>
      </c>
      <c r="P19" s="90">
        <f>'Model aktualizovaný (MA)'!P19*'Model aktualizovaný (MA)'!$W19</f>
        <v>0</v>
      </c>
      <c r="Q19" s="90">
        <f>'Model aktualizovaný (MA)'!Q19*'Model aktualizovaný (MA)'!$W19</f>
        <v>0</v>
      </c>
      <c r="R19" s="90">
        <f>'Model aktualizovaný (MA)'!R19*'Model aktualizovaný (MA)'!$W19</f>
        <v>0</v>
      </c>
      <c r="S19" s="90">
        <f>'Model aktualizovaný (MA)'!S19*'Model aktualizovaný (MA)'!$W19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(MA)'!$W20</f>
        <v>0</v>
      </c>
      <c r="F20" s="90">
        <f>'Model aktualizovaný (MA)'!F20*'Model aktualizovaný (MA)'!$W20</f>
        <v>0</v>
      </c>
      <c r="G20" s="90">
        <f>'Model aktualizovaný (MA)'!G20*'Model aktualizovaný (MA)'!$W20</f>
        <v>0</v>
      </c>
      <c r="H20" s="90">
        <f>'Model aktualizovaný (MA)'!H20*'Model aktualizovaný (MA)'!$W20</f>
        <v>0</v>
      </c>
      <c r="I20" s="90">
        <f>'Model aktualizovaný (MA)'!I20*'Model aktualizovaný (MA)'!$W20</f>
        <v>0</v>
      </c>
      <c r="J20" s="90">
        <f>'Model aktualizovaný (MA)'!J20*'Model aktualizovaný (MA)'!$W20</f>
        <v>0</v>
      </c>
      <c r="K20" s="90">
        <f>'Model aktualizovaný (MA)'!K20*'Model aktualizovaný (MA)'!$W20</f>
        <v>0</v>
      </c>
      <c r="L20" s="90">
        <f>'Model aktualizovaný (MA)'!L20*'Model aktualizovaný (MA)'!$W20</f>
        <v>0</v>
      </c>
      <c r="M20" s="90">
        <f>'Model aktualizovaný (MA)'!M20*'Model aktualizovaný (MA)'!$W20</f>
        <v>0</v>
      </c>
      <c r="N20" s="90">
        <f>'Model aktualizovaný (MA)'!N20*'Model aktualizovaný (MA)'!$W20</f>
        <v>0</v>
      </c>
      <c r="O20" s="90">
        <f>'Model aktualizovaný (MA)'!O20*'Model aktualizovaný (MA)'!$W20</f>
        <v>0</v>
      </c>
      <c r="P20" s="90">
        <f>'Model aktualizovaný (MA)'!P20*'Model aktualizovaný (MA)'!$W20</f>
        <v>0</v>
      </c>
      <c r="Q20" s="90">
        <f>'Model aktualizovaný (MA)'!Q20*'Model aktualizovaný (MA)'!$W20</f>
        <v>0</v>
      </c>
      <c r="R20" s="90">
        <f>'Model aktualizovaný (MA)'!R20*'Model aktualizovaný (MA)'!$W20</f>
        <v>0</v>
      </c>
      <c r="S20" s="90">
        <f>'Model aktualizovaný (MA)'!S20*'Model aktualizovaný (MA)'!$W20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(MA)'!$W21</f>
        <v>0</v>
      </c>
      <c r="F21" s="90">
        <f>'Model aktualizovaný (MA)'!F21*'Model aktualizovaný (MA)'!$W21</f>
        <v>0</v>
      </c>
      <c r="G21" s="90">
        <f>'Model aktualizovaný (MA)'!G21*'Model aktualizovaný (MA)'!$W21</f>
        <v>0</v>
      </c>
      <c r="H21" s="90">
        <f>'Model aktualizovaný (MA)'!H21*'Model aktualizovaný (MA)'!$W21</f>
        <v>0</v>
      </c>
      <c r="I21" s="90">
        <f>'Model aktualizovaný (MA)'!I21*'Model aktualizovaný (MA)'!$W21</f>
        <v>0</v>
      </c>
      <c r="J21" s="90">
        <f>'Model aktualizovaný (MA)'!J21*'Model aktualizovaný (MA)'!$W21</f>
        <v>0</v>
      </c>
      <c r="K21" s="90">
        <f>'Model aktualizovaný (MA)'!K21*'Model aktualizovaný (MA)'!$W21</f>
        <v>0</v>
      </c>
      <c r="L21" s="90">
        <f>'Model aktualizovaný (MA)'!L21*'Model aktualizovaný (MA)'!$W21</f>
        <v>0</v>
      </c>
      <c r="M21" s="90">
        <f>'Model aktualizovaný (MA)'!M21*'Model aktualizovaný (MA)'!$W21</f>
        <v>0</v>
      </c>
      <c r="N21" s="90">
        <f>'Model aktualizovaný (MA)'!N21*'Model aktualizovaný (MA)'!$W21</f>
        <v>0</v>
      </c>
      <c r="O21" s="90">
        <f>'Model aktualizovaný (MA)'!O21*'Model aktualizovaný (MA)'!$W21</f>
        <v>0</v>
      </c>
      <c r="P21" s="90">
        <f>'Model aktualizovaný (MA)'!P21*'Model aktualizovaný (MA)'!$W21</f>
        <v>0</v>
      </c>
      <c r="Q21" s="90">
        <f>'Model aktualizovaný (MA)'!Q21*'Model aktualizovaný (MA)'!$W21</f>
        <v>0</v>
      </c>
      <c r="R21" s="90">
        <f>'Model aktualizovaný (MA)'!R21*'Model aktualizovaný (MA)'!$W21</f>
        <v>0</v>
      </c>
      <c r="S21" s="90">
        <f>'Model aktualizovaný (MA)'!S21*'Model aktualizovaný (MA)'!$W21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(MA)'!$W22</f>
        <v>0</v>
      </c>
      <c r="F22" s="90">
        <f>'Model aktualizovaný (MA)'!F22*'Model aktualizovaný (MA)'!$W22</f>
        <v>0</v>
      </c>
      <c r="G22" s="90">
        <f>'Model aktualizovaný (MA)'!G22*'Model aktualizovaný (MA)'!$W22</f>
        <v>0</v>
      </c>
      <c r="H22" s="90">
        <f>'Model aktualizovaný (MA)'!H22*'Model aktualizovaný (MA)'!$W22</f>
        <v>0</v>
      </c>
      <c r="I22" s="90">
        <f>'Model aktualizovaný (MA)'!I22*'Model aktualizovaný (MA)'!$W22</f>
        <v>0</v>
      </c>
      <c r="J22" s="90">
        <f>'Model aktualizovaný (MA)'!J22*'Model aktualizovaný (MA)'!$W22</f>
        <v>0</v>
      </c>
      <c r="K22" s="90">
        <f>'Model aktualizovaný (MA)'!K22*'Model aktualizovaný (MA)'!$W22</f>
        <v>0</v>
      </c>
      <c r="L22" s="90">
        <f>'Model aktualizovaný (MA)'!L22*'Model aktualizovaný (MA)'!$W22</f>
        <v>0</v>
      </c>
      <c r="M22" s="90">
        <f>'Model aktualizovaný (MA)'!M22*'Model aktualizovaný (MA)'!$W22</f>
        <v>0</v>
      </c>
      <c r="N22" s="90">
        <f>'Model aktualizovaný (MA)'!N22*'Model aktualizovaný (MA)'!$W22</f>
        <v>0</v>
      </c>
      <c r="O22" s="90">
        <f>'Model aktualizovaný (MA)'!O22*'Model aktualizovaný (MA)'!$W22</f>
        <v>0</v>
      </c>
      <c r="P22" s="90">
        <f>'Model aktualizovaný (MA)'!P22*'Model aktualizovaný (MA)'!$W22</f>
        <v>0</v>
      </c>
      <c r="Q22" s="90">
        <f>'Model aktualizovaný (MA)'!Q22*'Model aktualizovaný (MA)'!$W22</f>
        <v>0</v>
      </c>
      <c r="R22" s="90">
        <f>'Model aktualizovaný (MA)'!R22*'Model aktualizovaný (MA)'!$W22</f>
        <v>0</v>
      </c>
      <c r="S22" s="90">
        <f>'Model aktualizovaný (MA)'!S22*'Model aktualizovaný (MA)'!$W22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(MA)'!$W23</f>
        <v>0</v>
      </c>
      <c r="F23" s="90">
        <f>'Model aktualizovaný (MA)'!F23*'Model aktualizovaný (MA)'!$W23</f>
        <v>0</v>
      </c>
      <c r="G23" s="90">
        <f>'Model aktualizovaný (MA)'!G23*'Model aktualizovaný (MA)'!$W23</f>
        <v>0</v>
      </c>
      <c r="H23" s="90">
        <f>'Model aktualizovaný (MA)'!H23*'Model aktualizovaný (MA)'!$W23</f>
        <v>0</v>
      </c>
      <c r="I23" s="90">
        <f>'Model aktualizovaný (MA)'!I23*'Model aktualizovaný (MA)'!$W23</f>
        <v>0</v>
      </c>
      <c r="J23" s="90">
        <f>'Model aktualizovaný (MA)'!J23*'Model aktualizovaný (MA)'!$W23</f>
        <v>0</v>
      </c>
      <c r="K23" s="90">
        <f>'Model aktualizovaný (MA)'!K23*'Model aktualizovaný (MA)'!$W23</f>
        <v>0</v>
      </c>
      <c r="L23" s="90">
        <f>'Model aktualizovaný (MA)'!L23*'Model aktualizovaný (MA)'!$W23</f>
        <v>0</v>
      </c>
      <c r="M23" s="90">
        <f>'Model aktualizovaný (MA)'!M23*'Model aktualizovaný (MA)'!$W23</f>
        <v>0</v>
      </c>
      <c r="N23" s="90">
        <f>'Model aktualizovaný (MA)'!N23*'Model aktualizovaný (MA)'!$W23</f>
        <v>0</v>
      </c>
      <c r="O23" s="90">
        <f>'Model aktualizovaný (MA)'!O23*'Model aktualizovaný (MA)'!$W23</f>
        <v>0</v>
      </c>
      <c r="P23" s="90">
        <f>'Model aktualizovaný (MA)'!P23*'Model aktualizovaný (MA)'!$W23</f>
        <v>0</v>
      </c>
      <c r="Q23" s="90">
        <f>'Model aktualizovaný (MA)'!Q23*'Model aktualizovaný (MA)'!$W23</f>
        <v>0</v>
      </c>
      <c r="R23" s="90">
        <f>'Model aktualizovaný (MA)'!R23*'Model aktualizovaný (MA)'!$W23</f>
        <v>0</v>
      </c>
      <c r="S23" s="90">
        <f>'Model aktualizovaný (MA)'!S23*'Model aktualizovaný (MA)'!$W23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(MA)'!$W24</f>
        <v>0</v>
      </c>
      <c r="F24" s="90">
        <f>'Model aktualizovaný (MA)'!F24*'Model aktualizovaný (MA)'!$W24</f>
        <v>0</v>
      </c>
      <c r="G24" s="90">
        <f>'Model aktualizovaný (MA)'!G24*'Model aktualizovaný (MA)'!$W24</f>
        <v>0</v>
      </c>
      <c r="H24" s="90">
        <f>'Model aktualizovaný (MA)'!H24*'Model aktualizovaný (MA)'!$W24</f>
        <v>0</v>
      </c>
      <c r="I24" s="90">
        <f>'Model aktualizovaný (MA)'!I24*'Model aktualizovaný (MA)'!$W24</f>
        <v>0</v>
      </c>
      <c r="J24" s="90">
        <f>'Model aktualizovaný (MA)'!J24*'Model aktualizovaný (MA)'!$W24</f>
        <v>0</v>
      </c>
      <c r="K24" s="90">
        <f>'Model aktualizovaný (MA)'!K24*'Model aktualizovaný (MA)'!$W24</f>
        <v>0</v>
      </c>
      <c r="L24" s="90">
        <f>'Model aktualizovaný (MA)'!L24*'Model aktualizovaný (MA)'!$W24</f>
        <v>0</v>
      </c>
      <c r="M24" s="90">
        <f>'Model aktualizovaný (MA)'!M24*'Model aktualizovaný (MA)'!$W24</f>
        <v>0</v>
      </c>
      <c r="N24" s="90">
        <f>'Model aktualizovaný (MA)'!N24*'Model aktualizovaný (MA)'!$W24</f>
        <v>0</v>
      </c>
      <c r="O24" s="90">
        <f>'Model aktualizovaný (MA)'!O24*'Model aktualizovaný (MA)'!$W24</f>
        <v>0</v>
      </c>
      <c r="P24" s="90">
        <f>'Model aktualizovaný (MA)'!P24*'Model aktualizovaný (MA)'!$W24</f>
        <v>0</v>
      </c>
      <c r="Q24" s="90">
        <f>'Model aktualizovaný (MA)'!Q24*'Model aktualizovaný (MA)'!$W24</f>
        <v>0</v>
      </c>
      <c r="R24" s="90">
        <f>'Model aktualizovaný (MA)'!R24*'Model aktualizovaný (MA)'!$W24</f>
        <v>0</v>
      </c>
      <c r="S24" s="90">
        <f>'Model aktualizovaný (MA)'!S24*'Model aktualizovaný (MA)'!$W24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(MA)'!$W25</f>
        <v>0</v>
      </c>
      <c r="F25" s="90">
        <f>'Model aktualizovaný (MA)'!F25*'Model aktualizovaný (MA)'!$W25</f>
        <v>0</v>
      </c>
      <c r="G25" s="90">
        <f>'Model aktualizovaný (MA)'!G25*'Model aktualizovaný (MA)'!$W25</f>
        <v>0</v>
      </c>
      <c r="H25" s="90">
        <f>'Model aktualizovaný (MA)'!H25*'Model aktualizovaný (MA)'!$W25</f>
        <v>0</v>
      </c>
      <c r="I25" s="90">
        <f>'Model aktualizovaný (MA)'!I25*'Model aktualizovaný (MA)'!$W25</f>
        <v>0</v>
      </c>
      <c r="J25" s="90">
        <f>'Model aktualizovaný (MA)'!J25*'Model aktualizovaný (MA)'!$W25</f>
        <v>0</v>
      </c>
      <c r="K25" s="90">
        <f>'Model aktualizovaný (MA)'!K25*'Model aktualizovaný (MA)'!$W25</f>
        <v>0</v>
      </c>
      <c r="L25" s="90">
        <f>'Model aktualizovaný (MA)'!L25*'Model aktualizovaný (MA)'!$W25</f>
        <v>0</v>
      </c>
      <c r="M25" s="90">
        <f>'Model aktualizovaný (MA)'!M25*'Model aktualizovaný (MA)'!$W25</f>
        <v>0</v>
      </c>
      <c r="N25" s="90">
        <f>'Model aktualizovaný (MA)'!N25*'Model aktualizovaný (MA)'!$W25</f>
        <v>0</v>
      </c>
      <c r="O25" s="90">
        <f>'Model aktualizovaný (MA)'!O25*'Model aktualizovaný (MA)'!$W25</f>
        <v>0</v>
      </c>
      <c r="P25" s="90">
        <f>'Model aktualizovaný (MA)'!P25*'Model aktualizovaný (MA)'!$W25</f>
        <v>0</v>
      </c>
      <c r="Q25" s="90">
        <f>'Model aktualizovaný (MA)'!Q25*'Model aktualizovaný (MA)'!$W25</f>
        <v>0</v>
      </c>
      <c r="R25" s="90">
        <f>'Model aktualizovaný (MA)'!R25*'Model aktualizovaný (MA)'!$W25</f>
        <v>0</v>
      </c>
      <c r="S25" s="90">
        <f>'Model aktualizovaný (MA)'!S25*'Model aktualizovaný (MA)'!$W25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(MA)'!$W26</f>
        <v>0</v>
      </c>
      <c r="F26" s="90">
        <f>'Model aktualizovaný (MA)'!F26*'Model aktualizovaný (MA)'!$W26</f>
        <v>0</v>
      </c>
      <c r="G26" s="90">
        <f>'Model aktualizovaný (MA)'!G26*'Model aktualizovaný (MA)'!$W26</f>
        <v>0</v>
      </c>
      <c r="H26" s="90">
        <f>'Model aktualizovaný (MA)'!H26*'Model aktualizovaný (MA)'!$W26</f>
        <v>0</v>
      </c>
      <c r="I26" s="90">
        <f>'Model aktualizovaný (MA)'!I26*'Model aktualizovaný (MA)'!$W26</f>
        <v>0</v>
      </c>
      <c r="J26" s="90">
        <f>'Model aktualizovaný (MA)'!J26*'Model aktualizovaný (MA)'!$W26</f>
        <v>0</v>
      </c>
      <c r="K26" s="90">
        <f>'Model aktualizovaný (MA)'!K26*'Model aktualizovaný (MA)'!$W26</f>
        <v>0</v>
      </c>
      <c r="L26" s="90">
        <f>'Model aktualizovaný (MA)'!L26*'Model aktualizovaný (MA)'!$W26</f>
        <v>0</v>
      </c>
      <c r="M26" s="90">
        <f>'Model aktualizovaný (MA)'!M26*'Model aktualizovaný (MA)'!$W26</f>
        <v>0</v>
      </c>
      <c r="N26" s="90">
        <f>'Model aktualizovaný (MA)'!N26*'Model aktualizovaný (MA)'!$W26</f>
        <v>0</v>
      </c>
      <c r="O26" s="90">
        <f>'Model aktualizovaný (MA)'!O26*'Model aktualizovaný (MA)'!$W26</f>
        <v>0</v>
      </c>
      <c r="P26" s="90">
        <f>'Model aktualizovaný (MA)'!P26*'Model aktualizovaný (MA)'!$W26</f>
        <v>0</v>
      </c>
      <c r="Q26" s="90">
        <f>'Model aktualizovaný (MA)'!Q26*'Model aktualizovaný (MA)'!$W26</f>
        <v>0</v>
      </c>
      <c r="R26" s="90">
        <f>'Model aktualizovaný (MA)'!R26*'Model aktualizovaný (MA)'!$W26</f>
        <v>0</v>
      </c>
      <c r="S26" s="90">
        <f>'Model aktualizovaný (MA)'!S26*'Model aktualizovaný (MA)'!$W26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(MA)'!$W27</f>
        <v>0</v>
      </c>
      <c r="F27" s="90">
        <f>'Model aktualizovaný (MA)'!F27*'Model aktualizovaný (MA)'!$W27</f>
        <v>0</v>
      </c>
      <c r="G27" s="90">
        <f>'Model aktualizovaný (MA)'!G27*'Model aktualizovaný (MA)'!$W27</f>
        <v>0</v>
      </c>
      <c r="H27" s="90">
        <f>'Model aktualizovaný (MA)'!H27*'Model aktualizovaný (MA)'!$W27</f>
        <v>0</v>
      </c>
      <c r="I27" s="90">
        <f>'Model aktualizovaný (MA)'!I27*'Model aktualizovaný (MA)'!$W27</f>
        <v>0</v>
      </c>
      <c r="J27" s="90">
        <f>'Model aktualizovaný (MA)'!J27*'Model aktualizovaný (MA)'!$W27</f>
        <v>0</v>
      </c>
      <c r="K27" s="90">
        <f>'Model aktualizovaný (MA)'!K27*'Model aktualizovaný (MA)'!$W27</f>
        <v>0</v>
      </c>
      <c r="L27" s="90">
        <f>'Model aktualizovaný (MA)'!L27*'Model aktualizovaný (MA)'!$W27</f>
        <v>0</v>
      </c>
      <c r="M27" s="90">
        <f>'Model aktualizovaný (MA)'!M27*'Model aktualizovaný (MA)'!$W27</f>
        <v>0</v>
      </c>
      <c r="N27" s="90">
        <f>'Model aktualizovaný (MA)'!N27*'Model aktualizovaný (MA)'!$W27</f>
        <v>0</v>
      </c>
      <c r="O27" s="90">
        <f>'Model aktualizovaný (MA)'!O27*'Model aktualizovaný (MA)'!$W27</f>
        <v>0</v>
      </c>
      <c r="P27" s="90">
        <f>'Model aktualizovaný (MA)'!P27*'Model aktualizovaný (MA)'!$W27</f>
        <v>0</v>
      </c>
      <c r="Q27" s="90">
        <f>'Model aktualizovaný (MA)'!Q27*'Model aktualizovaný (MA)'!$W27</f>
        <v>0</v>
      </c>
      <c r="R27" s="90">
        <f>'Model aktualizovaný (MA)'!R27*'Model aktualizovaný (MA)'!$W27</f>
        <v>0</v>
      </c>
      <c r="S27" s="90">
        <f>'Model aktualizovaný (MA)'!S27*'Model aktualizovaný (MA)'!$W27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86</v>
      </c>
      <c r="C28" s="9"/>
      <c r="D28" s="157" t="s">
        <v>303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87</v>
      </c>
      <c r="C30" s="9"/>
      <c r="D30" s="157" t="s">
        <v>304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>
        <f>T28/T29</f>
        <v>0</v>
      </c>
      <c r="U30" s="23">
        <f>U28/U29</f>
        <v>0</v>
      </c>
    </row>
  </sheetData>
  <sheetProtection algorithmName="SHA-512" hashValue="RqM+akAEJUyjdDPZJjjKrSXIvmUqABKQH08AXhCkKxoPNJNtpQpnwzvsrstpMUDt8f83B7witEwPoW9XfGvbEw==" saltValue="TzRo/zZYnwV0g+1Fgrysz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1334A-1ADA-4A0F-ADD1-5C4819BF70E0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V1" sqref="V1:XFD1048576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10.7109375" hidden="1"/>
  </cols>
  <sheetData>
    <row r="1" spans="1:21" ht="15" x14ac:dyDescent="0.25">
      <c r="A1" s="27" t="s">
        <v>324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(MA)'!$X3</f>
        <v>0</v>
      </c>
      <c r="F3" s="83">
        <f>'Model aktualizovaný (MA)'!F3*'Model aktualizovaný (MA)'!$X3</f>
        <v>0</v>
      </c>
      <c r="G3" s="83">
        <f>'Model aktualizovaný (MA)'!G3*'Model aktualizovaný (MA)'!$X3</f>
        <v>0</v>
      </c>
      <c r="H3" s="83">
        <f>'Model aktualizovaný (MA)'!H3*'Model aktualizovaný (MA)'!$X3</f>
        <v>0</v>
      </c>
      <c r="I3" s="83">
        <f>'Model aktualizovaný (MA)'!I3*'Model aktualizovaný (MA)'!$X3</f>
        <v>0</v>
      </c>
      <c r="J3" s="83">
        <f>'Model aktualizovaný (MA)'!J3*'Model aktualizovaný (MA)'!$X3</f>
        <v>0</v>
      </c>
      <c r="K3" s="83">
        <f>'Model aktualizovaný (MA)'!K3*'Model aktualizovaný (MA)'!$X3</f>
        <v>0</v>
      </c>
      <c r="L3" s="83">
        <f>'Model aktualizovaný (MA)'!L3*'Model aktualizovaný (MA)'!$X3</f>
        <v>0</v>
      </c>
      <c r="M3" s="83">
        <f>'Model aktualizovaný (MA)'!M3*'Model aktualizovaný (MA)'!$X3</f>
        <v>0</v>
      </c>
      <c r="N3" s="83">
        <f>'Model aktualizovaný (MA)'!N3*'Model aktualizovaný (MA)'!$X3</f>
        <v>0</v>
      </c>
      <c r="O3" s="83">
        <f>'Model aktualizovaný (MA)'!O3*'Model aktualizovaný (MA)'!$X3</f>
        <v>0</v>
      </c>
      <c r="P3" s="83">
        <f>'Model aktualizovaný (MA)'!P3*'Model aktualizovaný (MA)'!$X3</f>
        <v>0</v>
      </c>
      <c r="Q3" s="83">
        <f>'Model aktualizovaný (MA)'!Q3*'Model aktualizovaný (MA)'!$X3</f>
        <v>0</v>
      </c>
      <c r="R3" s="83">
        <f>'Model aktualizovaný (MA)'!R3*'Model aktualizovaný (MA)'!$X3</f>
        <v>0</v>
      </c>
      <c r="S3" s="83">
        <f>'Model aktualizovaný (MA)'!S3*'Model aktualizovaný (MA)'!$X3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(MA)'!$X4</f>
        <v>0</v>
      </c>
      <c r="F4" s="90">
        <f>'Model aktualizovaný (MA)'!F4*'Model aktualizovaný (MA)'!$X4</f>
        <v>0</v>
      </c>
      <c r="G4" s="90">
        <f>'Model aktualizovaný (MA)'!G4*'Model aktualizovaný (MA)'!$X4</f>
        <v>0</v>
      </c>
      <c r="H4" s="90">
        <f>'Model aktualizovaný (MA)'!H4*'Model aktualizovaný (MA)'!$X4</f>
        <v>0</v>
      </c>
      <c r="I4" s="90">
        <f>'Model aktualizovaný (MA)'!I4*'Model aktualizovaný (MA)'!$X4</f>
        <v>0</v>
      </c>
      <c r="J4" s="90">
        <f>'Model aktualizovaný (MA)'!J4*'Model aktualizovaný (MA)'!$X4</f>
        <v>0</v>
      </c>
      <c r="K4" s="90">
        <f>'Model aktualizovaný (MA)'!K4*'Model aktualizovaný (MA)'!$X4</f>
        <v>0</v>
      </c>
      <c r="L4" s="90">
        <f>'Model aktualizovaný (MA)'!L4*'Model aktualizovaný (MA)'!$X4</f>
        <v>0</v>
      </c>
      <c r="M4" s="90">
        <f>'Model aktualizovaný (MA)'!M4*'Model aktualizovaný (MA)'!$X4</f>
        <v>0</v>
      </c>
      <c r="N4" s="90">
        <f>'Model aktualizovaný (MA)'!N4*'Model aktualizovaný (MA)'!$X4</f>
        <v>0</v>
      </c>
      <c r="O4" s="90">
        <f>'Model aktualizovaný (MA)'!O4*'Model aktualizovaný (MA)'!$X4</f>
        <v>0</v>
      </c>
      <c r="P4" s="90">
        <f>'Model aktualizovaný (MA)'!P4*'Model aktualizovaný (MA)'!$X4</f>
        <v>0</v>
      </c>
      <c r="Q4" s="90">
        <f>'Model aktualizovaný (MA)'!Q4*'Model aktualizovaný (MA)'!$X4</f>
        <v>0</v>
      </c>
      <c r="R4" s="90">
        <f>'Model aktualizovaný (MA)'!R4*'Model aktualizovaný (MA)'!$X4</f>
        <v>0</v>
      </c>
      <c r="S4" s="90">
        <f>'Model aktualizovaný (MA)'!S4*'Model aktualizovaný (MA)'!$X4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(MA)'!$X5</f>
        <v>0</v>
      </c>
      <c r="F5" s="90">
        <f>'Model aktualizovaný (MA)'!F5*'Model aktualizovaný (MA)'!$X5</f>
        <v>0</v>
      </c>
      <c r="G5" s="90">
        <f>'Model aktualizovaný (MA)'!G5*'Model aktualizovaný (MA)'!$X5</f>
        <v>0</v>
      </c>
      <c r="H5" s="90">
        <f>'Model aktualizovaný (MA)'!H5*'Model aktualizovaný (MA)'!$X5</f>
        <v>0</v>
      </c>
      <c r="I5" s="90">
        <f>'Model aktualizovaný (MA)'!I5*'Model aktualizovaný (MA)'!$X5</f>
        <v>0</v>
      </c>
      <c r="J5" s="90">
        <f>'Model aktualizovaný (MA)'!J5*'Model aktualizovaný (MA)'!$X5</f>
        <v>0</v>
      </c>
      <c r="K5" s="90">
        <f>'Model aktualizovaný (MA)'!K5*'Model aktualizovaný (MA)'!$X5</f>
        <v>0</v>
      </c>
      <c r="L5" s="90">
        <f>'Model aktualizovaný (MA)'!L5*'Model aktualizovaný (MA)'!$X5</f>
        <v>0</v>
      </c>
      <c r="M5" s="90">
        <f>'Model aktualizovaný (MA)'!M5*'Model aktualizovaný (MA)'!$X5</f>
        <v>0</v>
      </c>
      <c r="N5" s="90">
        <f>'Model aktualizovaný (MA)'!N5*'Model aktualizovaný (MA)'!$X5</f>
        <v>0</v>
      </c>
      <c r="O5" s="90">
        <f>'Model aktualizovaný (MA)'!O5*'Model aktualizovaný (MA)'!$X5</f>
        <v>0</v>
      </c>
      <c r="P5" s="90">
        <f>'Model aktualizovaný (MA)'!P5*'Model aktualizovaný (MA)'!$X5</f>
        <v>0</v>
      </c>
      <c r="Q5" s="90">
        <f>'Model aktualizovaný (MA)'!Q5*'Model aktualizovaný (MA)'!$X5</f>
        <v>0</v>
      </c>
      <c r="R5" s="90">
        <f>'Model aktualizovaný (MA)'!R5*'Model aktualizovaný (MA)'!$X5</f>
        <v>0</v>
      </c>
      <c r="S5" s="90">
        <f>'Model aktualizovaný (MA)'!S5*'Model aktualizovaný (MA)'!$X5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(MA)'!$X6</f>
        <v>0</v>
      </c>
      <c r="F6" s="90">
        <f>'Model aktualizovaný (MA)'!F6*'Model aktualizovaný (MA)'!$X6</f>
        <v>0</v>
      </c>
      <c r="G6" s="90">
        <f>'Model aktualizovaný (MA)'!G6*'Model aktualizovaný (MA)'!$X6</f>
        <v>0</v>
      </c>
      <c r="H6" s="90">
        <f>'Model aktualizovaný (MA)'!H6*'Model aktualizovaný (MA)'!$X6</f>
        <v>0</v>
      </c>
      <c r="I6" s="90">
        <f>'Model aktualizovaný (MA)'!I6*'Model aktualizovaný (MA)'!$X6</f>
        <v>0</v>
      </c>
      <c r="J6" s="90">
        <f>'Model aktualizovaný (MA)'!J6*'Model aktualizovaný (MA)'!$X6</f>
        <v>0</v>
      </c>
      <c r="K6" s="90">
        <f>'Model aktualizovaný (MA)'!K6*'Model aktualizovaný (MA)'!$X6</f>
        <v>0</v>
      </c>
      <c r="L6" s="90">
        <f>'Model aktualizovaný (MA)'!L6*'Model aktualizovaný (MA)'!$X6</f>
        <v>0</v>
      </c>
      <c r="M6" s="90">
        <f>'Model aktualizovaný (MA)'!M6*'Model aktualizovaný (MA)'!$X6</f>
        <v>0</v>
      </c>
      <c r="N6" s="90">
        <f>'Model aktualizovaný (MA)'!N6*'Model aktualizovaný (MA)'!$X6</f>
        <v>0</v>
      </c>
      <c r="O6" s="90">
        <f>'Model aktualizovaný (MA)'!O6*'Model aktualizovaný (MA)'!$X6</f>
        <v>0</v>
      </c>
      <c r="P6" s="90">
        <f>'Model aktualizovaný (MA)'!P6*'Model aktualizovaný (MA)'!$X6</f>
        <v>0</v>
      </c>
      <c r="Q6" s="90">
        <f>'Model aktualizovaný (MA)'!Q6*'Model aktualizovaný (MA)'!$X6</f>
        <v>0</v>
      </c>
      <c r="R6" s="90">
        <f>'Model aktualizovaný (MA)'!R6*'Model aktualizovaný (MA)'!$X6</f>
        <v>0</v>
      </c>
      <c r="S6" s="90">
        <f>'Model aktualizovaný (MA)'!S6*'Model aktualizovaný (MA)'!$X6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(MA)'!$X7</f>
        <v>0</v>
      </c>
      <c r="F7" s="90">
        <f>'Model aktualizovaný (MA)'!F7*'Model aktualizovaný (MA)'!$X7</f>
        <v>0</v>
      </c>
      <c r="G7" s="90">
        <f>'Model aktualizovaný (MA)'!G7*'Model aktualizovaný (MA)'!$X7</f>
        <v>0</v>
      </c>
      <c r="H7" s="90">
        <f>'Model aktualizovaný (MA)'!H7*'Model aktualizovaný (MA)'!$X7</f>
        <v>0</v>
      </c>
      <c r="I7" s="90">
        <f>'Model aktualizovaný (MA)'!I7*'Model aktualizovaný (MA)'!$X7</f>
        <v>0</v>
      </c>
      <c r="J7" s="90">
        <f>'Model aktualizovaný (MA)'!J7*'Model aktualizovaný (MA)'!$X7</f>
        <v>0</v>
      </c>
      <c r="K7" s="90">
        <f>'Model aktualizovaný (MA)'!K7*'Model aktualizovaný (MA)'!$X7</f>
        <v>0</v>
      </c>
      <c r="L7" s="90">
        <f>'Model aktualizovaný (MA)'!L7*'Model aktualizovaný (MA)'!$X7</f>
        <v>0</v>
      </c>
      <c r="M7" s="90">
        <f>'Model aktualizovaný (MA)'!M7*'Model aktualizovaný (MA)'!$X7</f>
        <v>0</v>
      </c>
      <c r="N7" s="90">
        <f>'Model aktualizovaný (MA)'!N7*'Model aktualizovaný (MA)'!$X7</f>
        <v>0</v>
      </c>
      <c r="O7" s="90">
        <f>'Model aktualizovaný (MA)'!O7*'Model aktualizovaný (MA)'!$X7</f>
        <v>0</v>
      </c>
      <c r="P7" s="90">
        <f>'Model aktualizovaný (MA)'!P7*'Model aktualizovaný (MA)'!$X7</f>
        <v>0</v>
      </c>
      <c r="Q7" s="90">
        <f>'Model aktualizovaný (MA)'!Q7*'Model aktualizovaný (MA)'!$X7</f>
        <v>0</v>
      </c>
      <c r="R7" s="90">
        <f>'Model aktualizovaný (MA)'!R7*'Model aktualizovaný (MA)'!$X7</f>
        <v>0</v>
      </c>
      <c r="S7" s="90">
        <f>'Model aktualizovaný (MA)'!S7*'Model aktualizovaný (MA)'!$X7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58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(MA)'!$X8</f>
        <v>0</v>
      </c>
      <c r="F8" s="90">
        <f>'Model aktualizovaný (MA)'!F8*'Model aktualizovaný (MA)'!$X8</f>
        <v>0</v>
      </c>
      <c r="G8" s="90">
        <f>'Model aktualizovaný (MA)'!G8*'Model aktualizovaný (MA)'!$X8</f>
        <v>0</v>
      </c>
      <c r="H8" s="90">
        <f>'Model aktualizovaný (MA)'!H8*'Model aktualizovaný (MA)'!$X8</f>
        <v>0</v>
      </c>
      <c r="I8" s="90">
        <f>'Model aktualizovaný (MA)'!I8*'Model aktualizovaný (MA)'!$X8</f>
        <v>0</v>
      </c>
      <c r="J8" s="90">
        <f>'Model aktualizovaný (MA)'!J8*'Model aktualizovaný (MA)'!$X8</f>
        <v>0</v>
      </c>
      <c r="K8" s="90">
        <f>'Model aktualizovaný (MA)'!K8*'Model aktualizovaný (MA)'!$X8</f>
        <v>0</v>
      </c>
      <c r="L8" s="90">
        <f>'Model aktualizovaný (MA)'!L8*'Model aktualizovaný (MA)'!$X8</f>
        <v>0</v>
      </c>
      <c r="M8" s="90">
        <f>'Model aktualizovaný (MA)'!M8*'Model aktualizovaný (MA)'!$X8</f>
        <v>0</v>
      </c>
      <c r="N8" s="90">
        <f>'Model aktualizovaný (MA)'!N8*'Model aktualizovaný (MA)'!$X8</f>
        <v>0</v>
      </c>
      <c r="O8" s="90">
        <f>'Model aktualizovaný (MA)'!O8*'Model aktualizovaný (MA)'!$X8</f>
        <v>0</v>
      </c>
      <c r="P8" s="90">
        <f>'Model aktualizovaný (MA)'!P8*'Model aktualizovaný (MA)'!$X8</f>
        <v>0</v>
      </c>
      <c r="Q8" s="90">
        <f>'Model aktualizovaný (MA)'!Q8*'Model aktualizovaný (MA)'!$X8</f>
        <v>0</v>
      </c>
      <c r="R8" s="90">
        <f>'Model aktualizovaný (MA)'!R8*'Model aktualizovaný (MA)'!$X8</f>
        <v>0</v>
      </c>
      <c r="S8" s="90">
        <f>'Model aktualizovaný (MA)'!S8*'Model aktualizovaný (MA)'!$X8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158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(MA)'!$X9</f>
        <v>0</v>
      </c>
      <c r="F9" s="90">
        <f>'Model aktualizovaný (MA)'!F9*'Model aktualizovaný (MA)'!$X9</f>
        <v>0</v>
      </c>
      <c r="G9" s="90">
        <f>'Model aktualizovaný (MA)'!G9*'Model aktualizovaný (MA)'!$X9</f>
        <v>0</v>
      </c>
      <c r="H9" s="90">
        <f>'Model aktualizovaný (MA)'!H9*'Model aktualizovaný (MA)'!$X9</f>
        <v>0</v>
      </c>
      <c r="I9" s="90">
        <f>'Model aktualizovaný (MA)'!I9*'Model aktualizovaný (MA)'!$X9</f>
        <v>0</v>
      </c>
      <c r="J9" s="90">
        <f>'Model aktualizovaný (MA)'!J9*'Model aktualizovaný (MA)'!$X9</f>
        <v>0</v>
      </c>
      <c r="K9" s="90">
        <f>'Model aktualizovaný (MA)'!K9*'Model aktualizovaný (MA)'!$X9</f>
        <v>0</v>
      </c>
      <c r="L9" s="90">
        <f>'Model aktualizovaný (MA)'!L9*'Model aktualizovaný (MA)'!$X9</f>
        <v>0</v>
      </c>
      <c r="M9" s="90">
        <f>'Model aktualizovaný (MA)'!M9*'Model aktualizovaný (MA)'!$X9</f>
        <v>0</v>
      </c>
      <c r="N9" s="90">
        <f>'Model aktualizovaný (MA)'!N9*'Model aktualizovaný (MA)'!$X9</f>
        <v>0</v>
      </c>
      <c r="O9" s="90">
        <f>'Model aktualizovaný (MA)'!O9*'Model aktualizovaný (MA)'!$X9</f>
        <v>0</v>
      </c>
      <c r="P9" s="90">
        <f>'Model aktualizovaný (MA)'!P9*'Model aktualizovaný (MA)'!$X9</f>
        <v>0</v>
      </c>
      <c r="Q9" s="90">
        <f>'Model aktualizovaný (MA)'!Q9*'Model aktualizovaný (MA)'!$X9</f>
        <v>0</v>
      </c>
      <c r="R9" s="90">
        <f>'Model aktualizovaný (MA)'!R9*'Model aktualizovaný (MA)'!$X9</f>
        <v>0</v>
      </c>
      <c r="S9" s="90">
        <f>'Model aktualizovaný (MA)'!S9*'Model aktualizovaný (MA)'!$X9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(MA)'!$X10</f>
        <v>0</v>
      </c>
      <c r="F10" s="90">
        <f>'Model aktualizovaný (MA)'!F10*'Model aktualizovaný (MA)'!$X10</f>
        <v>0</v>
      </c>
      <c r="G10" s="90">
        <f>'Model aktualizovaný (MA)'!G10*'Model aktualizovaný (MA)'!$X10</f>
        <v>0</v>
      </c>
      <c r="H10" s="90">
        <f>'Model aktualizovaný (MA)'!H10*'Model aktualizovaný (MA)'!$X10</f>
        <v>0</v>
      </c>
      <c r="I10" s="90">
        <f>'Model aktualizovaný (MA)'!I10*'Model aktualizovaný (MA)'!$X10</f>
        <v>0</v>
      </c>
      <c r="J10" s="90">
        <f>'Model aktualizovaný (MA)'!J10*'Model aktualizovaný (MA)'!$X10</f>
        <v>0</v>
      </c>
      <c r="K10" s="90">
        <f>'Model aktualizovaný (MA)'!K10*'Model aktualizovaný (MA)'!$X10</f>
        <v>0</v>
      </c>
      <c r="L10" s="90">
        <f>'Model aktualizovaný (MA)'!L10*'Model aktualizovaný (MA)'!$X10</f>
        <v>0</v>
      </c>
      <c r="M10" s="90">
        <f>'Model aktualizovaný (MA)'!M10*'Model aktualizovaný (MA)'!$X10</f>
        <v>0</v>
      </c>
      <c r="N10" s="90">
        <f>'Model aktualizovaný (MA)'!N10*'Model aktualizovaný (MA)'!$X10</f>
        <v>0</v>
      </c>
      <c r="O10" s="90">
        <f>'Model aktualizovaný (MA)'!O10*'Model aktualizovaný (MA)'!$X10</f>
        <v>0</v>
      </c>
      <c r="P10" s="90">
        <f>'Model aktualizovaný (MA)'!P10*'Model aktualizovaný (MA)'!$X10</f>
        <v>0</v>
      </c>
      <c r="Q10" s="90">
        <f>'Model aktualizovaný (MA)'!Q10*'Model aktualizovaný (MA)'!$X10</f>
        <v>0</v>
      </c>
      <c r="R10" s="90">
        <f>'Model aktualizovaný (MA)'!R10*'Model aktualizovaný (MA)'!$X10</f>
        <v>0</v>
      </c>
      <c r="S10" s="90">
        <f>'Model aktualizovaný (MA)'!S10*'Model aktualizovaný (MA)'!$X10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58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(MA)'!$X11</f>
        <v>0</v>
      </c>
      <c r="F11" s="90">
        <f>'Model aktualizovaný (MA)'!F11*'Model aktualizovaný (MA)'!$X11</f>
        <v>0</v>
      </c>
      <c r="G11" s="90">
        <f>'Model aktualizovaný (MA)'!G11*'Model aktualizovaný (MA)'!$X11</f>
        <v>0</v>
      </c>
      <c r="H11" s="90">
        <f>'Model aktualizovaný (MA)'!H11*'Model aktualizovaný (MA)'!$X11</f>
        <v>0</v>
      </c>
      <c r="I11" s="90">
        <f>'Model aktualizovaný (MA)'!I11*'Model aktualizovaný (MA)'!$X11</f>
        <v>0</v>
      </c>
      <c r="J11" s="90">
        <f>'Model aktualizovaný (MA)'!J11*'Model aktualizovaný (MA)'!$X11</f>
        <v>0</v>
      </c>
      <c r="K11" s="90">
        <f>'Model aktualizovaný (MA)'!K11*'Model aktualizovaný (MA)'!$X11</f>
        <v>0</v>
      </c>
      <c r="L11" s="90">
        <f>'Model aktualizovaný (MA)'!L11*'Model aktualizovaný (MA)'!$X11</f>
        <v>0</v>
      </c>
      <c r="M11" s="90">
        <f>'Model aktualizovaný (MA)'!M11*'Model aktualizovaný (MA)'!$X11</f>
        <v>0</v>
      </c>
      <c r="N11" s="90">
        <f>'Model aktualizovaný (MA)'!N11*'Model aktualizovaný (MA)'!$X11</f>
        <v>0</v>
      </c>
      <c r="O11" s="90">
        <f>'Model aktualizovaný (MA)'!O11*'Model aktualizovaný (MA)'!$X11</f>
        <v>0</v>
      </c>
      <c r="P11" s="90">
        <f>'Model aktualizovaný (MA)'!P11*'Model aktualizovaný (MA)'!$X11</f>
        <v>0</v>
      </c>
      <c r="Q11" s="90">
        <f>'Model aktualizovaný (MA)'!Q11*'Model aktualizovaný (MA)'!$X11</f>
        <v>0</v>
      </c>
      <c r="R11" s="90">
        <f>'Model aktualizovaný (MA)'!R11*'Model aktualizovaný (MA)'!$X11</f>
        <v>0</v>
      </c>
      <c r="S11" s="90">
        <f>'Model aktualizovaný (MA)'!S11*'Model aktualizovaný (MA)'!$X11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158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(MA)'!$X12</f>
        <v>0</v>
      </c>
      <c r="F12" s="90">
        <f>'Model aktualizovaný (MA)'!F12*'Model aktualizovaný (MA)'!$X12</f>
        <v>0</v>
      </c>
      <c r="G12" s="90">
        <f>'Model aktualizovaný (MA)'!G12*'Model aktualizovaný (MA)'!$X12</f>
        <v>0</v>
      </c>
      <c r="H12" s="90">
        <f>'Model aktualizovaný (MA)'!H12*'Model aktualizovaný (MA)'!$X12</f>
        <v>0</v>
      </c>
      <c r="I12" s="90">
        <f>'Model aktualizovaný (MA)'!I12*'Model aktualizovaný (MA)'!$X12</f>
        <v>0</v>
      </c>
      <c r="J12" s="90">
        <f>'Model aktualizovaný (MA)'!J12*'Model aktualizovaný (MA)'!$X12</f>
        <v>0</v>
      </c>
      <c r="K12" s="90">
        <f>'Model aktualizovaný (MA)'!K12*'Model aktualizovaný (MA)'!$X12</f>
        <v>0</v>
      </c>
      <c r="L12" s="90">
        <f>'Model aktualizovaný (MA)'!L12*'Model aktualizovaný (MA)'!$X12</f>
        <v>0</v>
      </c>
      <c r="M12" s="90">
        <f>'Model aktualizovaný (MA)'!M12*'Model aktualizovaný (MA)'!$X12</f>
        <v>0</v>
      </c>
      <c r="N12" s="90">
        <f>'Model aktualizovaný (MA)'!N12*'Model aktualizovaný (MA)'!$X12</f>
        <v>0</v>
      </c>
      <c r="O12" s="90">
        <f>'Model aktualizovaný (MA)'!O12*'Model aktualizovaný (MA)'!$X12</f>
        <v>0</v>
      </c>
      <c r="P12" s="90">
        <f>'Model aktualizovaný (MA)'!P12*'Model aktualizovaný (MA)'!$X12</f>
        <v>0</v>
      </c>
      <c r="Q12" s="90">
        <f>'Model aktualizovaný (MA)'!Q12*'Model aktualizovaný (MA)'!$X12</f>
        <v>0</v>
      </c>
      <c r="R12" s="90">
        <f>'Model aktualizovaný (MA)'!R12*'Model aktualizovaný (MA)'!$X12</f>
        <v>0</v>
      </c>
      <c r="S12" s="90">
        <f>'Model aktualizovaný (MA)'!S12*'Model aktualizovaný (MA)'!$X12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158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(MA)'!$X13</f>
        <v>0</v>
      </c>
      <c r="F13" s="90">
        <f>'Model aktualizovaný (MA)'!F13*'Model aktualizovaný (MA)'!$X13</f>
        <v>0</v>
      </c>
      <c r="G13" s="90">
        <f>'Model aktualizovaný (MA)'!G13*'Model aktualizovaný (MA)'!$X13</f>
        <v>0</v>
      </c>
      <c r="H13" s="90">
        <f>'Model aktualizovaný (MA)'!H13*'Model aktualizovaný (MA)'!$X13</f>
        <v>0</v>
      </c>
      <c r="I13" s="90">
        <f>'Model aktualizovaný (MA)'!I13*'Model aktualizovaný (MA)'!$X13</f>
        <v>0</v>
      </c>
      <c r="J13" s="90">
        <f>'Model aktualizovaný (MA)'!J13*'Model aktualizovaný (MA)'!$X13</f>
        <v>0</v>
      </c>
      <c r="K13" s="90">
        <f>'Model aktualizovaný (MA)'!K13*'Model aktualizovaný (MA)'!$X13</f>
        <v>0</v>
      </c>
      <c r="L13" s="90">
        <f>'Model aktualizovaný (MA)'!L13*'Model aktualizovaný (MA)'!$X13</f>
        <v>0</v>
      </c>
      <c r="M13" s="90">
        <f>'Model aktualizovaný (MA)'!M13*'Model aktualizovaný (MA)'!$X13</f>
        <v>0</v>
      </c>
      <c r="N13" s="90">
        <f>'Model aktualizovaný (MA)'!N13*'Model aktualizovaný (MA)'!$X13</f>
        <v>0</v>
      </c>
      <c r="O13" s="90">
        <f>'Model aktualizovaný (MA)'!O13*'Model aktualizovaný (MA)'!$X13</f>
        <v>0</v>
      </c>
      <c r="P13" s="90">
        <f>'Model aktualizovaný (MA)'!P13*'Model aktualizovaný (MA)'!$X13</f>
        <v>0</v>
      </c>
      <c r="Q13" s="90">
        <f>'Model aktualizovaný (MA)'!Q13*'Model aktualizovaný (MA)'!$X13</f>
        <v>0</v>
      </c>
      <c r="R13" s="90">
        <f>'Model aktualizovaný (MA)'!R13*'Model aktualizovaný (MA)'!$X13</f>
        <v>0</v>
      </c>
      <c r="S13" s="90">
        <f>'Model aktualizovaný (MA)'!S13*'Model aktualizovaný (MA)'!$X13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158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(MA)'!$X14</f>
        <v>0</v>
      </c>
      <c r="F14" s="90">
        <f>'Model aktualizovaný (MA)'!F14*'Model aktualizovaný (MA)'!$X14</f>
        <v>0</v>
      </c>
      <c r="G14" s="90">
        <f>'Model aktualizovaný (MA)'!G14*'Model aktualizovaný (MA)'!$X14</f>
        <v>0</v>
      </c>
      <c r="H14" s="90">
        <f>'Model aktualizovaný (MA)'!H14*'Model aktualizovaný (MA)'!$X14</f>
        <v>0</v>
      </c>
      <c r="I14" s="90">
        <f>'Model aktualizovaný (MA)'!I14*'Model aktualizovaný (MA)'!$X14</f>
        <v>0</v>
      </c>
      <c r="J14" s="90">
        <f>'Model aktualizovaný (MA)'!J14*'Model aktualizovaný (MA)'!$X14</f>
        <v>0</v>
      </c>
      <c r="K14" s="90">
        <f>'Model aktualizovaný (MA)'!K14*'Model aktualizovaný (MA)'!$X14</f>
        <v>0</v>
      </c>
      <c r="L14" s="90">
        <f>'Model aktualizovaný (MA)'!L14*'Model aktualizovaný (MA)'!$X14</f>
        <v>0</v>
      </c>
      <c r="M14" s="90">
        <f>'Model aktualizovaný (MA)'!M14*'Model aktualizovaný (MA)'!$X14</f>
        <v>0</v>
      </c>
      <c r="N14" s="90">
        <f>'Model aktualizovaný (MA)'!N14*'Model aktualizovaný (MA)'!$X14</f>
        <v>0</v>
      </c>
      <c r="O14" s="90">
        <f>'Model aktualizovaný (MA)'!O14*'Model aktualizovaný (MA)'!$X14</f>
        <v>0</v>
      </c>
      <c r="P14" s="90">
        <f>'Model aktualizovaný (MA)'!P14*'Model aktualizovaný (MA)'!$X14</f>
        <v>0</v>
      </c>
      <c r="Q14" s="90">
        <f>'Model aktualizovaný (MA)'!Q14*'Model aktualizovaný (MA)'!$X14</f>
        <v>0</v>
      </c>
      <c r="R14" s="90">
        <f>'Model aktualizovaný (MA)'!R14*'Model aktualizovaný (MA)'!$X14</f>
        <v>0</v>
      </c>
      <c r="S14" s="90">
        <f>'Model aktualizovaný (MA)'!S14*'Model aktualizovaný (MA)'!$X14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58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(MA)'!$X15</f>
        <v>0</v>
      </c>
      <c r="F15" s="90">
        <f>'Model aktualizovaný (MA)'!F15*'Model aktualizovaný (MA)'!$X15</f>
        <v>0</v>
      </c>
      <c r="G15" s="90">
        <f>'Model aktualizovaný (MA)'!G15*'Model aktualizovaný (MA)'!$X15</f>
        <v>0</v>
      </c>
      <c r="H15" s="90">
        <f>'Model aktualizovaný (MA)'!H15*'Model aktualizovaný (MA)'!$X15</f>
        <v>0</v>
      </c>
      <c r="I15" s="90">
        <f>'Model aktualizovaný (MA)'!I15*'Model aktualizovaný (MA)'!$X15</f>
        <v>0</v>
      </c>
      <c r="J15" s="90">
        <f>'Model aktualizovaný (MA)'!J15*'Model aktualizovaný (MA)'!$X15</f>
        <v>0</v>
      </c>
      <c r="K15" s="90">
        <f>'Model aktualizovaný (MA)'!K15*'Model aktualizovaný (MA)'!$X15</f>
        <v>0</v>
      </c>
      <c r="L15" s="90">
        <f>'Model aktualizovaný (MA)'!L15*'Model aktualizovaný (MA)'!$X15</f>
        <v>0</v>
      </c>
      <c r="M15" s="90">
        <f>'Model aktualizovaný (MA)'!M15*'Model aktualizovaný (MA)'!$X15</f>
        <v>0</v>
      </c>
      <c r="N15" s="90">
        <f>'Model aktualizovaný (MA)'!N15*'Model aktualizovaný (MA)'!$X15</f>
        <v>0</v>
      </c>
      <c r="O15" s="90">
        <f>'Model aktualizovaný (MA)'!O15*'Model aktualizovaný (MA)'!$X15</f>
        <v>0</v>
      </c>
      <c r="P15" s="90">
        <f>'Model aktualizovaný (MA)'!P15*'Model aktualizovaný (MA)'!$X15</f>
        <v>0</v>
      </c>
      <c r="Q15" s="90">
        <f>'Model aktualizovaný (MA)'!Q15*'Model aktualizovaný (MA)'!$X15</f>
        <v>0</v>
      </c>
      <c r="R15" s="90">
        <f>'Model aktualizovaný (MA)'!R15*'Model aktualizovaný (MA)'!$X15</f>
        <v>0</v>
      </c>
      <c r="S15" s="90">
        <f>'Model aktualizovaný (MA)'!S15*'Model aktualizovaný (MA)'!$X15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158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(MA)'!$X16</f>
        <v>0</v>
      </c>
      <c r="F16" s="90">
        <f>'Model aktualizovaný (MA)'!F16*'Model aktualizovaný (MA)'!$X16</f>
        <v>0</v>
      </c>
      <c r="G16" s="90">
        <f>'Model aktualizovaný (MA)'!G16*'Model aktualizovaný (MA)'!$X16</f>
        <v>0</v>
      </c>
      <c r="H16" s="90">
        <f>'Model aktualizovaný (MA)'!H16*'Model aktualizovaný (MA)'!$X16</f>
        <v>0</v>
      </c>
      <c r="I16" s="90">
        <f>'Model aktualizovaný (MA)'!I16*'Model aktualizovaný (MA)'!$X16</f>
        <v>0</v>
      </c>
      <c r="J16" s="90">
        <f>'Model aktualizovaný (MA)'!J16*'Model aktualizovaný (MA)'!$X16</f>
        <v>0</v>
      </c>
      <c r="K16" s="90">
        <f>'Model aktualizovaný (MA)'!K16*'Model aktualizovaný (MA)'!$X16</f>
        <v>0</v>
      </c>
      <c r="L16" s="90">
        <f>'Model aktualizovaný (MA)'!L16*'Model aktualizovaný (MA)'!$X16</f>
        <v>0</v>
      </c>
      <c r="M16" s="90">
        <f>'Model aktualizovaný (MA)'!M16*'Model aktualizovaný (MA)'!$X16</f>
        <v>0</v>
      </c>
      <c r="N16" s="90">
        <f>'Model aktualizovaný (MA)'!N16*'Model aktualizovaný (MA)'!$X16</f>
        <v>0</v>
      </c>
      <c r="O16" s="90">
        <f>'Model aktualizovaný (MA)'!O16*'Model aktualizovaný (MA)'!$X16</f>
        <v>0</v>
      </c>
      <c r="P16" s="90">
        <f>'Model aktualizovaný (MA)'!P16*'Model aktualizovaný (MA)'!$X16</f>
        <v>0</v>
      </c>
      <c r="Q16" s="90">
        <f>'Model aktualizovaný (MA)'!Q16*'Model aktualizovaný (MA)'!$X16</f>
        <v>0</v>
      </c>
      <c r="R16" s="90">
        <f>'Model aktualizovaný (MA)'!R16*'Model aktualizovaný (MA)'!$X16</f>
        <v>0</v>
      </c>
      <c r="S16" s="90">
        <f>'Model aktualizovaný (MA)'!S16*'Model aktualizovaný (MA)'!$X16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158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(MA)'!$X17</f>
        <v>0</v>
      </c>
      <c r="F17" s="90">
        <f>'Model aktualizovaný (MA)'!F17*'Model aktualizovaný (MA)'!$X17</f>
        <v>0</v>
      </c>
      <c r="G17" s="90">
        <f>'Model aktualizovaný (MA)'!G17*'Model aktualizovaný (MA)'!$X17</f>
        <v>0</v>
      </c>
      <c r="H17" s="90">
        <f>'Model aktualizovaný (MA)'!H17*'Model aktualizovaný (MA)'!$X17</f>
        <v>0</v>
      </c>
      <c r="I17" s="90">
        <f>'Model aktualizovaný (MA)'!I17*'Model aktualizovaný (MA)'!$X17</f>
        <v>0</v>
      </c>
      <c r="J17" s="90">
        <f>'Model aktualizovaný (MA)'!J17*'Model aktualizovaný (MA)'!$X17</f>
        <v>0</v>
      </c>
      <c r="K17" s="90">
        <f>'Model aktualizovaný (MA)'!K17*'Model aktualizovaný (MA)'!$X17</f>
        <v>0</v>
      </c>
      <c r="L17" s="90">
        <f>'Model aktualizovaný (MA)'!L17*'Model aktualizovaný (MA)'!$X17</f>
        <v>0</v>
      </c>
      <c r="M17" s="90">
        <f>'Model aktualizovaný (MA)'!M17*'Model aktualizovaný (MA)'!$X17</f>
        <v>0</v>
      </c>
      <c r="N17" s="90">
        <f>'Model aktualizovaný (MA)'!N17*'Model aktualizovaný (MA)'!$X17</f>
        <v>0</v>
      </c>
      <c r="O17" s="90">
        <f>'Model aktualizovaný (MA)'!O17*'Model aktualizovaný (MA)'!$X17</f>
        <v>0</v>
      </c>
      <c r="P17" s="90">
        <f>'Model aktualizovaný (MA)'!P17*'Model aktualizovaný (MA)'!$X17</f>
        <v>0</v>
      </c>
      <c r="Q17" s="90">
        <f>'Model aktualizovaný (MA)'!Q17*'Model aktualizovaný (MA)'!$X17</f>
        <v>0</v>
      </c>
      <c r="R17" s="90">
        <f>'Model aktualizovaný (MA)'!R17*'Model aktualizovaný (MA)'!$X17</f>
        <v>0</v>
      </c>
      <c r="S17" s="90">
        <f>'Model aktualizovaný (MA)'!S17*'Model aktualizovaný (MA)'!$X17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158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(MA)'!$X18</f>
        <v>0</v>
      </c>
      <c r="F18" s="90">
        <f>'Model aktualizovaný (MA)'!F18*'Model aktualizovaný (MA)'!$X18</f>
        <v>0</v>
      </c>
      <c r="G18" s="90">
        <f>'Model aktualizovaný (MA)'!G18*'Model aktualizovaný (MA)'!$X18</f>
        <v>0</v>
      </c>
      <c r="H18" s="90">
        <f>'Model aktualizovaný (MA)'!H18*'Model aktualizovaný (MA)'!$X18</f>
        <v>0</v>
      </c>
      <c r="I18" s="90">
        <f>'Model aktualizovaný (MA)'!I18*'Model aktualizovaný (MA)'!$X18</f>
        <v>0</v>
      </c>
      <c r="J18" s="90">
        <f>'Model aktualizovaný (MA)'!J18*'Model aktualizovaný (MA)'!$X18</f>
        <v>0</v>
      </c>
      <c r="K18" s="90">
        <f>'Model aktualizovaný (MA)'!K18*'Model aktualizovaný (MA)'!$X18</f>
        <v>0</v>
      </c>
      <c r="L18" s="90">
        <f>'Model aktualizovaný (MA)'!L18*'Model aktualizovaný (MA)'!$X18</f>
        <v>0</v>
      </c>
      <c r="M18" s="90">
        <f>'Model aktualizovaný (MA)'!M18*'Model aktualizovaný (MA)'!$X18</f>
        <v>0</v>
      </c>
      <c r="N18" s="90">
        <f>'Model aktualizovaný (MA)'!N18*'Model aktualizovaný (MA)'!$X18</f>
        <v>0</v>
      </c>
      <c r="O18" s="90">
        <f>'Model aktualizovaný (MA)'!O18*'Model aktualizovaný (MA)'!$X18</f>
        <v>0</v>
      </c>
      <c r="P18" s="90">
        <f>'Model aktualizovaný (MA)'!P18*'Model aktualizovaný (MA)'!$X18</f>
        <v>0</v>
      </c>
      <c r="Q18" s="90">
        <f>'Model aktualizovaný (MA)'!Q18*'Model aktualizovaný (MA)'!$X18</f>
        <v>0</v>
      </c>
      <c r="R18" s="90">
        <f>'Model aktualizovaný (MA)'!R18*'Model aktualizovaný (MA)'!$X18</f>
        <v>0</v>
      </c>
      <c r="S18" s="90">
        <f>'Model aktualizovaný (MA)'!S18*'Model aktualizovaný (MA)'!$X18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(MA)'!$X19</f>
        <v>0</v>
      </c>
      <c r="F19" s="90">
        <f>'Model aktualizovaný (MA)'!F19*'Model aktualizovaný (MA)'!$X19</f>
        <v>0</v>
      </c>
      <c r="G19" s="90">
        <f>'Model aktualizovaný (MA)'!G19*'Model aktualizovaný (MA)'!$X19</f>
        <v>0</v>
      </c>
      <c r="H19" s="90">
        <f>'Model aktualizovaný (MA)'!H19*'Model aktualizovaný (MA)'!$X19</f>
        <v>0</v>
      </c>
      <c r="I19" s="90">
        <f>'Model aktualizovaný (MA)'!I19*'Model aktualizovaný (MA)'!$X19</f>
        <v>0</v>
      </c>
      <c r="J19" s="90">
        <f>'Model aktualizovaný (MA)'!J19*'Model aktualizovaný (MA)'!$X19</f>
        <v>0</v>
      </c>
      <c r="K19" s="90">
        <f>'Model aktualizovaný (MA)'!K19*'Model aktualizovaný (MA)'!$X19</f>
        <v>0</v>
      </c>
      <c r="L19" s="90">
        <f>'Model aktualizovaný (MA)'!L19*'Model aktualizovaný (MA)'!$X19</f>
        <v>0</v>
      </c>
      <c r="M19" s="90">
        <f>'Model aktualizovaný (MA)'!M19*'Model aktualizovaný (MA)'!$X19</f>
        <v>0</v>
      </c>
      <c r="N19" s="90">
        <f>'Model aktualizovaný (MA)'!N19*'Model aktualizovaný (MA)'!$X19</f>
        <v>0</v>
      </c>
      <c r="O19" s="90">
        <f>'Model aktualizovaný (MA)'!O19*'Model aktualizovaný (MA)'!$X19</f>
        <v>0</v>
      </c>
      <c r="P19" s="90">
        <f>'Model aktualizovaný (MA)'!P19*'Model aktualizovaný (MA)'!$X19</f>
        <v>0</v>
      </c>
      <c r="Q19" s="90">
        <f>'Model aktualizovaný (MA)'!Q19*'Model aktualizovaný (MA)'!$X19</f>
        <v>0</v>
      </c>
      <c r="R19" s="90">
        <f>'Model aktualizovaný (MA)'!R19*'Model aktualizovaný (MA)'!$X19</f>
        <v>0</v>
      </c>
      <c r="S19" s="90">
        <f>'Model aktualizovaný (MA)'!S19*'Model aktualizovaný (MA)'!$X19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(MA)'!$X20</f>
        <v>0</v>
      </c>
      <c r="F20" s="90">
        <f>'Model aktualizovaný (MA)'!F20*'Model aktualizovaný (MA)'!$X20</f>
        <v>0</v>
      </c>
      <c r="G20" s="90">
        <f>'Model aktualizovaný (MA)'!G20*'Model aktualizovaný (MA)'!$X20</f>
        <v>0</v>
      </c>
      <c r="H20" s="90">
        <f>'Model aktualizovaný (MA)'!H20*'Model aktualizovaný (MA)'!$X20</f>
        <v>0</v>
      </c>
      <c r="I20" s="90">
        <f>'Model aktualizovaný (MA)'!I20*'Model aktualizovaný (MA)'!$X20</f>
        <v>0</v>
      </c>
      <c r="J20" s="90">
        <f>'Model aktualizovaný (MA)'!J20*'Model aktualizovaný (MA)'!$X20</f>
        <v>0</v>
      </c>
      <c r="K20" s="90">
        <f>'Model aktualizovaný (MA)'!K20*'Model aktualizovaný (MA)'!$X20</f>
        <v>0</v>
      </c>
      <c r="L20" s="90">
        <f>'Model aktualizovaný (MA)'!L20*'Model aktualizovaný (MA)'!$X20</f>
        <v>0</v>
      </c>
      <c r="M20" s="90">
        <f>'Model aktualizovaný (MA)'!M20*'Model aktualizovaný (MA)'!$X20</f>
        <v>0</v>
      </c>
      <c r="N20" s="90">
        <f>'Model aktualizovaný (MA)'!N20*'Model aktualizovaný (MA)'!$X20</f>
        <v>0</v>
      </c>
      <c r="O20" s="90">
        <f>'Model aktualizovaný (MA)'!O20*'Model aktualizovaný (MA)'!$X20</f>
        <v>0</v>
      </c>
      <c r="P20" s="90">
        <f>'Model aktualizovaný (MA)'!P20*'Model aktualizovaný (MA)'!$X20</f>
        <v>0</v>
      </c>
      <c r="Q20" s="90">
        <f>'Model aktualizovaný (MA)'!Q20*'Model aktualizovaný (MA)'!$X20</f>
        <v>0</v>
      </c>
      <c r="R20" s="90">
        <f>'Model aktualizovaný (MA)'!R20*'Model aktualizovaný (MA)'!$X20</f>
        <v>0</v>
      </c>
      <c r="S20" s="90">
        <f>'Model aktualizovaný (MA)'!S20*'Model aktualizovaný (MA)'!$X20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(MA)'!$X21</f>
        <v>0</v>
      </c>
      <c r="F21" s="90">
        <f>'Model aktualizovaný (MA)'!F21*'Model aktualizovaný (MA)'!$X21</f>
        <v>0</v>
      </c>
      <c r="G21" s="90">
        <f>'Model aktualizovaný (MA)'!G21*'Model aktualizovaný (MA)'!$X21</f>
        <v>0</v>
      </c>
      <c r="H21" s="90">
        <f>'Model aktualizovaný (MA)'!H21*'Model aktualizovaný (MA)'!$X21</f>
        <v>0</v>
      </c>
      <c r="I21" s="90">
        <f>'Model aktualizovaný (MA)'!I21*'Model aktualizovaný (MA)'!$X21</f>
        <v>0</v>
      </c>
      <c r="J21" s="90">
        <f>'Model aktualizovaný (MA)'!J21*'Model aktualizovaný (MA)'!$X21</f>
        <v>0</v>
      </c>
      <c r="K21" s="90">
        <f>'Model aktualizovaný (MA)'!K21*'Model aktualizovaný (MA)'!$X21</f>
        <v>0</v>
      </c>
      <c r="L21" s="90">
        <f>'Model aktualizovaný (MA)'!L21*'Model aktualizovaný (MA)'!$X21</f>
        <v>0</v>
      </c>
      <c r="M21" s="90">
        <f>'Model aktualizovaný (MA)'!M21*'Model aktualizovaný (MA)'!$X21</f>
        <v>0</v>
      </c>
      <c r="N21" s="90">
        <f>'Model aktualizovaný (MA)'!N21*'Model aktualizovaný (MA)'!$X21</f>
        <v>0</v>
      </c>
      <c r="O21" s="90">
        <f>'Model aktualizovaný (MA)'!O21*'Model aktualizovaný (MA)'!$X21</f>
        <v>0</v>
      </c>
      <c r="P21" s="90">
        <f>'Model aktualizovaný (MA)'!P21*'Model aktualizovaný (MA)'!$X21</f>
        <v>0</v>
      </c>
      <c r="Q21" s="90">
        <f>'Model aktualizovaný (MA)'!Q21*'Model aktualizovaný (MA)'!$X21</f>
        <v>0</v>
      </c>
      <c r="R21" s="90">
        <f>'Model aktualizovaný (MA)'!R21*'Model aktualizovaný (MA)'!$X21</f>
        <v>0</v>
      </c>
      <c r="S21" s="90">
        <f>'Model aktualizovaný (MA)'!S21*'Model aktualizovaný (MA)'!$X21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(MA)'!$X22</f>
        <v>0</v>
      </c>
      <c r="F22" s="90">
        <f>'Model aktualizovaný (MA)'!F22*'Model aktualizovaný (MA)'!$X22</f>
        <v>0</v>
      </c>
      <c r="G22" s="90">
        <f>'Model aktualizovaný (MA)'!G22*'Model aktualizovaný (MA)'!$X22</f>
        <v>0</v>
      </c>
      <c r="H22" s="90">
        <f>'Model aktualizovaný (MA)'!H22*'Model aktualizovaný (MA)'!$X22</f>
        <v>0</v>
      </c>
      <c r="I22" s="90">
        <f>'Model aktualizovaný (MA)'!I22*'Model aktualizovaný (MA)'!$X22</f>
        <v>0</v>
      </c>
      <c r="J22" s="90">
        <f>'Model aktualizovaný (MA)'!J22*'Model aktualizovaný (MA)'!$X22</f>
        <v>0</v>
      </c>
      <c r="K22" s="90">
        <f>'Model aktualizovaný (MA)'!K22*'Model aktualizovaný (MA)'!$X22</f>
        <v>0</v>
      </c>
      <c r="L22" s="90">
        <f>'Model aktualizovaný (MA)'!L22*'Model aktualizovaný (MA)'!$X22</f>
        <v>0</v>
      </c>
      <c r="M22" s="90">
        <f>'Model aktualizovaný (MA)'!M22*'Model aktualizovaný (MA)'!$X22</f>
        <v>0</v>
      </c>
      <c r="N22" s="90">
        <f>'Model aktualizovaný (MA)'!N22*'Model aktualizovaný (MA)'!$X22</f>
        <v>0</v>
      </c>
      <c r="O22" s="90">
        <f>'Model aktualizovaný (MA)'!O22*'Model aktualizovaný (MA)'!$X22</f>
        <v>0</v>
      </c>
      <c r="P22" s="90">
        <f>'Model aktualizovaný (MA)'!P22*'Model aktualizovaný (MA)'!$X22</f>
        <v>0</v>
      </c>
      <c r="Q22" s="90">
        <f>'Model aktualizovaný (MA)'!Q22*'Model aktualizovaný (MA)'!$X22</f>
        <v>0</v>
      </c>
      <c r="R22" s="90">
        <f>'Model aktualizovaný (MA)'!R22*'Model aktualizovaný (MA)'!$X22</f>
        <v>0</v>
      </c>
      <c r="S22" s="90">
        <f>'Model aktualizovaný (MA)'!S22*'Model aktualizovaný (MA)'!$X22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(MA)'!$X23</f>
        <v>0</v>
      </c>
      <c r="F23" s="90">
        <f>'Model aktualizovaný (MA)'!F23*'Model aktualizovaný (MA)'!$X23</f>
        <v>0</v>
      </c>
      <c r="G23" s="90">
        <f>'Model aktualizovaný (MA)'!G23*'Model aktualizovaný (MA)'!$X23</f>
        <v>0</v>
      </c>
      <c r="H23" s="90">
        <f>'Model aktualizovaný (MA)'!H23*'Model aktualizovaný (MA)'!$X23</f>
        <v>0</v>
      </c>
      <c r="I23" s="90">
        <f>'Model aktualizovaný (MA)'!I23*'Model aktualizovaný (MA)'!$X23</f>
        <v>0</v>
      </c>
      <c r="J23" s="90">
        <f>'Model aktualizovaný (MA)'!J23*'Model aktualizovaný (MA)'!$X23</f>
        <v>0</v>
      </c>
      <c r="K23" s="90">
        <f>'Model aktualizovaný (MA)'!K23*'Model aktualizovaný (MA)'!$X23</f>
        <v>0</v>
      </c>
      <c r="L23" s="90">
        <f>'Model aktualizovaný (MA)'!L23*'Model aktualizovaný (MA)'!$X23</f>
        <v>0</v>
      </c>
      <c r="M23" s="90">
        <f>'Model aktualizovaný (MA)'!M23*'Model aktualizovaný (MA)'!$X23</f>
        <v>0</v>
      </c>
      <c r="N23" s="90">
        <f>'Model aktualizovaný (MA)'!N23*'Model aktualizovaný (MA)'!$X23</f>
        <v>0</v>
      </c>
      <c r="O23" s="90">
        <f>'Model aktualizovaný (MA)'!O23*'Model aktualizovaný (MA)'!$X23</f>
        <v>0</v>
      </c>
      <c r="P23" s="90">
        <f>'Model aktualizovaný (MA)'!P23*'Model aktualizovaný (MA)'!$X23</f>
        <v>0</v>
      </c>
      <c r="Q23" s="90">
        <f>'Model aktualizovaný (MA)'!Q23*'Model aktualizovaný (MA)'!$X23</f>
        <v>0</v>
      </c>
      <c r="R23" s="90">
        <f>'Model aktualizovaný (MA)'!R23*'Model aktualizovaný (MA)'!$X23</f>
        <v>0</v>
      </c>
      <c r="S23" s="90">
        <f>'Model aktualizovaný (MA)'!S23*'Model aktualizovaný (MA)'!$X23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(MA)'!$X24</f>
        <v>0</v>
      </c>
      <c r="F24" s="90">
        <f>'Model aktualizovaný (MA)'!F24*'Model aktualizovaný (MA)'!$X24</f>
        <v>0</v>
      </c>
      <c r="G24" s="90">
        <f>'Model aktualizovaný (MA)'!G24*'Model aktualizovaný (MA)'!$X24</f>
        <v>0</v>
      </c>
      <c r="H24" s="90">
        <f>'Model aktualizovaný (MA)'!H24*'Model aktualizovaný (MA)'!$X24</f>
        <v>0</v>
      </c>
      <c r="I24" s="90">
        <f>'Model aktualizovaný (MA)'!I24*'Model aktualizovaný (MA)'!$X24</f>
        <v>0</v>
      </c>
      <c r="J24" s="90">
        <f>'Model aktualizovaný (MA)'!J24*'Model aktualizovaný (MA)'!$X24</f>
        <v>0</v>
      </c>
      <c r="K24" s="90">
        <f>'Model aktualizovaný (MA)'!K24*'Model aktualizovaný (MA)'!$X24</f>
        <v>0</v>
      </c>
      <c r="L24" s="90">
        <f>'Model aktualizovaný (MA)'!L24*'Model aktualizovaný (MA)'!$X24</f>
        <v>0</v>
      </c>
      <c r="M24" s="90">
        <f>'Model aktualizovaný (MA)'!M24*'Model aktualizovaný (MA)'!$X24</f>
        <v>0</v>
      </c>
      <c r="N24" s="90">
        <f>'Model aktualizovaný (MA)'!N24*'Model aktualizovaný (MA)'!$X24</f>
        <v>0</v>
      </c>
      <c r="O24" s="90">
        <f>'Model aktualizovaný (MA)'!O24*'Model aktualizovaný (MA)'!$X24</f>
        <v>0</v>
      </c>
      <c r="P24" s="90">
        <f>'Model aktualizovaný (MA)'!P24*'Model aktualizovaný (MA)'!$X24</f>
        <v>0</v>
      </c>
      <c r="Q24" s="90">
        <f>'Model aktualizovaný (MA)'!Q24*'Model aktualizovaný (MA)'!$X24</f>
        <v>0</v>
      </c>
      <c r="R24" s="90">
        <f>'Model aktualizovaný (MA)'!R24*'Model aktualizovaný (MA)'!$X24</f>
        <v>0</v>
      </c>
      <c r="S24" s="90">
        <f>'Model aktualizovaný (MA)'!S24*'Model aktualizovaný (MA)'!$X24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(MA)'!$X25</f>
        <v>0</v>
      </c>
      <c r="F25" s="90">
        <f>'Model aktualizovaný (MA)'!F25*'Model aktualizovaný (MA)'!$X25</f>
        <v>0</v>
      </c>
      <c r="G25" s="90">
        <f>'Model aktualizovaný (MA)'!G25*'Model aktualizovaný (MA)'!$X25</f>
        <v>0</v>
      </c>
      <c r="H25" s="90">
        <f>'Model aktualizovaný (MA)'!H25*'Model aktualizovaný (MA)'!$X25</f>
        <v>0</v>
      </c>
      <c r="I25" s="90">
        <f>'Model aktualizovaný (MA)'!I25*'Model aktualizovaný (MA)'!$X25</f>
        <v>0</v>
      </c>
      <c r="J25" s="90">
        <f>'Model aktualizovaný (MA)'!J25*'Model aktualizovaný (MA)'!$X25</f>
        <v>0</v>
      </c>
      <c r="K25" s="90">
        <f>'Model aktualizovaný (MA)'!K25*'Model aktualizovaný (MA)'!$X25</f>
        <v>0</v>
      </c>
      <c r="L25" s="90">
        <f>'Model aktualizovaný (MA)'!L25*'Model aktualizovaný (MA)'!$X25</f>
        <v>0</v>
      </c>
      <c r="M25" s="90">
        <f>'Model aktualizovaný (MA)'!M25*'Model aktualizovaný (MA)'!$X25</f>
        <v>0</v>
      </c>
      <c r="N25" s="90">
        <f>'Model aktualizovaný (MA)'!N25*'Model aktualizovaný (MA)'!$X25</f>
        <v>0</v>
      </c>
      <c r="O25" s="90">
        <f>'Model aktualizovaný (MA)'!O25*'Model aktualizovaný (MA)'!$X25</f>
        <v>0</v>
      </c>
      <c r="P25" s="90">
        <f>'Model aktualizovaný (MA)'!P25*'Model aktualizovaný (MA)'!$X25</f>
        <v>0</v>
      </c>
      <c r="Q25" s="90">
        <f>'Model aktualizovaný (MA)'!Q25*'Model aktualizovaný (MA)'!$X25</f>
        <v>0</v>
      </c>
      <c r="R25" s="90">
        <f>'Model aktualizovaný (MA)'!R25*'Model aktualizovaný (MA)'!$X25</f>
        <v>0</v>
      </c>
      <c r="S25" s="90">
        <f>'Model aktualizovaný (MA)'!S25*'Model aktualizovaný (MA)'!$X25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(MA)'!$X26</f>
        <v>0</v>
      </c>
      <c r="F26" s="90">
        <f>'Model aktualizovaný (MA)'!F26*'Model aktualizovaný (MA)'!$X26</f>
        <v>0</v>
      </c>
      <c r="G26" s="90">
        <f>'Model aktualizovaný (MA)'!G26*'Model aktualizovaný (MA)'!$X26</f>
        <v>0</v>
      </c>
      <c r="H26" s="90">
        <f>'Model aktualizovaný (MA)'!H26*'Model aktualizovaný (MA)'!$X26</f>
        <v>0</v>
      </c>
      <c r="I26" s="90">
        <f>'Model aktualizovaný (MA)'!I26*'Model aktualizovaný (MA)'!$X26</f>
        <v>0</v>
      </c>
      <c r="J26" s="90">
        <f>'Model aktualizovaný (MA)'!J26*'Model aktualizovaný (MA)'!$X26</f>
        <v>0</v>
      </c>
      <c r="K26" s="90">
        <f>'Model aktualizovaný (MA)'!K26*'Model aktualizovaný (MA)'!$X26</f>
        <v>0</v>
      </c>
      <c r="L26" s="90">
        <f>'Model aktualizovaný (MA)'!L26*'Model aktualizovaný (MA)'!$X26</f>
        <v>0</v>
      </c>
      <c r="M26" s="90">
        <f>'Model aktualizovaný (MA)'!M26*'Model aktualizovaný (MA)'!$X26</f>
        <v>0</v>
      </c>
      <c r="N26" s="90">
        <f>'Model aktualizovaný (MA)'!N26*'Model aktualizovaný (MA)'!$X26</f>
        <v>0</v>
      </c>
      <c r="O26" s="90">
        <f>'Model aktualizovaný (MA)'!O26*'Model aktualizovaný (MA)'!$X26</f>
        <v>0</v>
      </c>
      <c r="P26" s="90">
        <f>'Model aktualizovaný (MA)'!P26*'Model aktualizovaný (MA)'!$X26</f>
        <v>0</v>
      </c>
      <c r="Q26" s="90">
        <f>'Model aktualizovaný (MA)'!Q26*'Model aktualizovaný (MA)'!$X26</f>
        <v>0</v>
      </c>
      <c r="R26" s="90">
        <f>'Model aktualizovaný (MA)'!R26*'Model aktualizovaný (MA)'!$X26</f>
        <v>0</v>
      </c>
      <c r="S26" s="90">
        <f>'Model aktualizovaný (MA)'!S26*'Model aktualizovaný (MA)'!$X26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(MA)'!$X27</f>
        <v>0</v>
      </c>
      <c r="F27" s="90">
        <f>'Model aktualizovaný (MA)'!F27*'Model aktualizovaný (MA)'!$X27</f>
        <v>0</v>
      </c>
      <c r="G27" s="90">
        <f>'Model aktualizovaný (MA)'!G27*'Model aktualizovaný (MA)'!$X27</f>
        <v>0</v>
      </c>
      <c r="H27" s="90">
        <f>'Model aktualizovaný (MA)'!H27*'Model aktualizovaný (MA)'!$X27</f>
        <v>0</v>
      </c>
      <c r="I27" s="90">
        <f>'Model aktualizovaný (MA)'!I27*'Model aktualizovaný (MA)'!$X27</f>
        <v>0</v>
      </c>
      <c r="J27" s="90">
        <f>'Model aktualizovaný (MA)'!J27*'Model aktualizovaný (MA)'!$X27</f>
        <v>0</v>
      </c>
      <c r="K27" s="90">
        <f>'Model aktualizovaný (MA)'!K27*'Model aktualizovaný (MA)'!$X27</f>
        <v>0</v>
      </c>
      <c r="L27" s="90">
        <f>'Model aktualizovaný (MA)'!L27*'Model aktualizovaný (MA)'!$X27</f>
        <v>0</v>
      </c>
      <c r="M27" s="90">
        <f>'Model aktualizovaný (MA)'!M27*'Model aktualizovaný (MA)'!$X27</f>
        <v>0</v>
      </c>
      <c r="N27" s="90">
        <f>'Model aktualizovaný (MA)'!N27*'Model aktualizovaný (MA)'!$X27</f>
        <v>0</v>
      </c>
      <c r="O27" s="90">
        <f>'Model aktualizovaný (MA)'!O27*'Model aktualizovaný (MA)'!$X27</f>
        <v>0</v>
      </c>
      <c r="P27" s="90">
        <f>'Model aktualizovaný (MA)'!P27*'Model aktualizovaný (MA)'!$X27</f>
        <v>0</v>
      </c>
      <c r="Q27" s="90">
        <f>'Model aktualizovaný (MA)'!Q27*'Model aktualizovaný (MA)'!$X27</f>
        <v>0</v>
      </c>
      <c r="R27" s="90">
        <f>'Model aktualizovaný (MA)'!R27*'Model aktualizovaný (MA)'!$X27</f>
        <v>0</v>
      </c>
      <c r="S27" s="90">
        <f>'Model aktualizovaný (MA)'!S27*'Model aktualizovaný (MA)'!$X27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325</v>
      </c>
      <c r="C28" s="9"/>
      <c r="D28" s="157" t="s">
        <v>326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328</v>
      </c>
      <c r="C30" s="9"/>
      <c r="D30" s="157" t="s">
        <v>327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>
        <f>T28/T29</f>
        <v>0</v>
      </c>
      <c r="U30" s="23">
        <f>U28/U29</f>
        <v>0</v>
      </c>
    </row>
    <row r="31" spans="1:21" ht="14.45" hidden="1" customHeight="1" x14ac:dyDescent="0.25"/>
  </sheetData>
  <sheetProtection algorithmName="SHA-512" hashValue="QUGV+sb3volpqKzYg/Ao9glO0UlYSew4j40M9+4liyJUnhtu1MwEQFap5APsefQrphAcgFJjKMXWnp/N9hWssw==" saltValue="h/HAfhIWxl84YcQ7st0hO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A31" sqref="A31:XFD31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88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(MA)'!$Y3</f>
        <v>0</v>
      </c>
      <c r="F3" s="83">
        <f>'Model aktualizovaný (MA)'!F3*'Model aktualizovaný (MA)'!$Y3</f>
        <v>0</v>
      </c>
      <c r="G3" s="83">
        <f>'Model aktualizovaný (MA)'!G3*'Model aktualizovaný (MA)'!$Y3</f>
        <v>0</v>
      </c>
      <c r="H3" s="83">
        <f>'Model aktualizovaný (MA)'!H3*'Model aktualizovaný (MA)'!$Y3</f>
        <v>0</v>
      </c>
      <c r="I3" s="83">
        <f>'Model aktualizovaný (MA)'!I3*'Model aktualizovaný (MA)'!$Y3</f>
        <v>0</v>
      </c>
      <c r="J3" s="83">
        <f>'Model aktualizovaný (MA)'!J3*'Model aktualizovaný (MA)'!$Y3</f>
        <v>0</v>
      </c>
      <c r="K3" s="83">
        <f>'Model aktualizovaný (MA)'!K3*'Model aktualizovaný (MA)'!$Y3</f>
        <v>0</v>
      </c>
      <c r="L3" s="83">
        <f>'Model aktualizovaný (MA)'!L3*'Model aktualizovaný (MA)'!$Y3</f>
        <v>0</v>
      </c>
      <c r="M3" s="83">
        <f>'Model aktualizovaný (MA)'!M3*'Model aktualizovaný (MA)'!$Y3</f>
        <v>0</v>
      </c>
      <c r="N3" s="83">
        <f>'Model aktualizovaný (MA)'!N3*'Model aktualizovaný (MA)'!$Y3</f>
        <v>0</v>
      </c>
      <c r="O3" s="83">
        <f>'Model aktualizovaný (MA)'!O3*'Model aktualizovaný (MA)'!$Y3</f>
        <v>0</v>
      </c>
      <c r="P3" s="83">
        <f>'Model aktualizovaný (MA)'!P3*'Model aktualizovaný (MA)'!$Y3</f>
        <v>0</v>
      </c>
      <c r="Q3" s="83">
        <f>'Model aktualizovaný (MA)'!Q3*'Model aktualizovaný (MA)'!$Y3</f>
        <v>0</v>
      </c>
      <c r="R3" s="83">
        <f>'Model aktualizovaný (MA)'!R3*'Model aktualizovaný (MA)'!$Y3</f>
        <v>0</v>
      </c>
      <c r="S3" s="83">
        <f>'Model aktualizovaný (MA)'!S3*'Model aktualizovaný (MA)'!$Y3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(MA)'!$Y4</f>
        <v>0</v>
      </c>
      <c r="F4" s="90">
        <f>'Model aktualizovaný (MA)'!F4*'Model aktualizovaný (MA)'!$Y4</f>
        <v>0</v>
      </c>
      <c r="G4" s="90">
        <f>'Model aktualizovaný (MA)'!G4*'Model aktualizovaný (MA)'!$Y4</f>
        <v>0</v>
      </c>
      <c r="H4" s="90">
        <f>'Model aktualizovaný (MA)'!H4*'Model aktualizovaný (MA)'!$Y4</f>
        <v>0</v>
      </c>
      <c r="I4" s="90">
        <f>'Model aktualizovaný (MA)'!I4*'Model aktualizovaný (MA)'!$Y4</f>
        <v>0</v>
      </c>
      <c r="J4" s="90">
        <f>'Model aktualizovaný (MA)'!J4*'Model aktualizovaný (MA)'!$Y4</f>
        <v>0</v>
      </c>
      <c r="K4" s="90">
        <f>'Model aktualizovaný (MA)'!K4*'Model aktualizovaný (MA)'!$Y4</f>
        <v>0</v>
      </c>
      <c r="L4" s="90">
        <f>'Model aktualizovaný (MA)'!L4*'Model aktualizovaný (MA)'!$Y4</f>
        <v>0</v>
      </c>
      <c r="M4" s="90">
        <f>'Model aktualizovaný (MA)'!M4*'Model aktualizovaný (MA)'!$Y4</f>
        <v>0</v>
      </c>
      <c r="N4" s="90">
        <f>'Model aktualizovaný (MA)'!N4*'Model aktualizovaný (MA)'!$Y4</f>
        <v>0</v>
      </c>
      <c r="O4" s="90">
        <f>'Model aktualizovaný (MA)'!O4*'Model aktualizovaný (MA)'!$Y4</f>
        <v>0</v>
      </c>
      <c r="P4" s="90">
        <f>'Model aktualizovaný (MA)'!P4*'Model aktualizovaný (MA)'!$Y4</f>
        <v>0</v>
      </c>
      <c r="Q4" s="90">
        <f>'Model aktualizovaný (MA)'!Q4*'Model aktualizovaný (MA)'!$Y4</f>
        <v>0</v>
      </c>
      <c r="R4" s="90">
        <f>'Model aktualizovaný (MA)'!R4*'Model aktualizovaný (MA)'!$Y4</f>
        <v>0</v>
      </c>
      <c r="S4" s="90">
        <f>'Model aktualizovaný (MA)'!S4*'Model aktualizovaný (MA)'!$Y4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(MA)'!$Y5</f>
        <v>0</v>
      </c>
      <c r="F5" s="90">
        <f>'Model aktualizovaný (MA)'!F5*'Model aktualizovaný (MA)'!$Y5</f>
        <v>0</v>
      </c>
      <c r="G5" s="90">
        <f>'Model aktualizovaný (MA)'!G5*'Model aktualizovaný (MA)'!$Y5</f>
        <v>0</v>
      </c>
      <c r="H5" s="90">
        <f>'Model aktualizovaný (MA)'!H5*'Model aktualizovaný (MA)'!$Y5</f>
        <v>0</v>
      </c>
      <c r="I5" s="90">
        <f>'Model aktualizovaný (MA)'!I5*'Model aktualizovaný (MA)'!$Y5</f>
        <v>0</v>
      </c>
      <c r="J5" s="90">
        <f>'Model aktualizovaný (MA)'!J5*'Model aktualizovaný (MA)'!$Y5</f>
        <v>0</v>
      </c>
      <c r="K5" s="90">
        <f>'Model aktualizovaný (MA)'!K5*'Model aktualizovaný (MA)'!$Y5</f>
        <v>0</v>
      </c>
      <c r="L5" s="90">
        <f>'Model aktualizovaný (MA)'!L5*'Model aktualizovaný (MA)'!$Y5</f>
        <v>0</v>
      </c>
      <c r="M5" s="90">
        <f>'Model aktualizovaný (MA)'!M5*'Model aktualizovaný (MA)'!$Y5</f>
        <v>0</v>
      </c>
      <c r="N5" s="90">
        <f>'Model aktualizovaný (MA)'!N5*'Model aktualizovaný (MA)'!$Y5</f>
        <v>0</v>
      </c>
      <c r="O5" s="90">
        <f>'Model aktualizovaný (MA)'!O5*'Model aktualizovaný (MA)'!$Y5</f>
        <v>0</v>
      </c>
      <c r="P5" s="90">
        <f>'Model aktualizovaný (MA)'!P5*'Model aktualizovaný (MA)'!$Y5</f>
        <v>0</v>
      </c>
      <c r="Q5" s="90">
        <f>'Model aktualizovaný (MA)'!Q5*'Model aktualizovaný (MA)'!$Y5</f>
        <v>0</v>
      </c>
      <c r="R5" s="90">
        <f>'Model aktualizovaný (MA)'!R5*'Model aktualizovaný (MA)'!$Y5</f>
        <v>0</v>
      </c>
      <c r="S5" s="90">
        <f>'Model aktualizovaný (MA)'!S5*'Model aktualizovaný (MA)'!$Y5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(MA)'!$Y6</f>
        <v>0</v>
      </c>
      <c r="F6" s="90">
        <f>'Model aktualizovaný (MA)'!F6*'Model aktualizovaný (MA)'!$Y6</f>
        <v>0</v>
      </c>
      <c r="G6" s="90">
        <f>'Model aktualizovaný (MA)'!G6*'Model aktualizovaný (MA)'!$Y6</f>
        <v>0</v>
      </c>
      <c r="H6" s="90">
        <f>'Model aktualizovaný (MA)'!H6*'Model aktualizovaný (MA)'!$Y6</f>
        <v>0</v>
      </c>
      <c r="I6" s="90">
        <f>'Model aktualizovaný (MA)'!I6*'Model aktualizovaný (MA)'!$Y6</f>
        <v>0</v>
      </c>
      <c r="J6" s="90">
        <f>'Model aktualizovaný (MA)'!J6*'Model aktualizovaný (MA)'!$Y6</f>
        <v>0</v>
      </c>
      <c r="K6" s="90">
        <f>'Model aktualizovaný (MA)'!K6*'Model aktualizovaný (MA)'!$Y6</f>
        <v>0</v>
      </c>
      <c r="L6" s="90">
        <f>'Model aktualizovaný (MA)'!L6*'Model aktualizovaný (MA)'!$Y6</f>
        <v>0</v>
      </c>
      <c r="M6" s="90">
        <f>'Model aktualizovaný (MA)'!M6*'Model aktualizovaný (MA)'!$Y6</f>
        <v>0</v>
      </c>
      <c r="N6" s="90">
        <f>'Model aktualizovaný (MA)'!N6*'Model aktualizovaný (MA)'!$Y6</f>
        <v>0</v>
      </c>
      <c r="O6" s="90">
        <f>'Model aktualizovaný (MA)'!O6*'Model aktualizovaný (MA)'!$Y6</f>
        <v>0</v>
      </c>
      <c r="P6" s="90">
        <f>'Model aktualizovaný (MA)'!P6*'Model aktualizovaný (MA)'!$Y6</f>
        <v>0</v>
      </c>
      <c r="Q6" s="90">
        <f>'Model aktualizovaný (MA)'!Q6*'Model aktualizovaný (MA)'!$Y6</f>
        <v>0</v>
      </c>
      <c r="R6" s="90">
        <f>'Model aktualizovaný (MA)'!R6*'Model aktualizovaný (MA)'!$Y6</f>
        <v>0</v>
      </c>
      <c r="S6" s="90">
        <f>'Model aktualizovaný (MA)'!S6*'Model aktualizovaný (MA)'!$Y6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(MA)'!$Y7</f>
        <v>0</v>
      </c>
      <c r="F7" s="90">
        <f>'Model aktualizovaný (MA)'!F7*'Model aktualizovaný (MA)'!$Y7</f>
        <v>0</v>
      </c>
      <c r="G7" s="90">
        <f>'Model aktualizovaný (MA)'!G7*'Model aktualizovaný (MA)'!$Y7</f>
        <v>0</v>
      </c>
      <c r="H7" s="90">
        <f>'Model aktualizovaný (MA)'!H7*'Model aktualizovaný (MA)'!$Y7</f>
        <v>0</v>
      </c>
      <c r="I7" s="90">
        <f>'Model aktualizovaný (MA)'!I7*'Model aktualizovaný (MA)'!$Y7</f>
        <v>0</v>
      </c>
      <c r="J7" s="90">
        <f>'Model aktualizovaný (MA)'!J7*'Model aktualizovaný (MA)'!$Y7</f>
        <v>0</v>
      </c>
      <c r="K7" s="90">
        <f>'Model aktualizovaný (MA)'!K7*'Model aktualizovaný (MA)'!$Y7</f>
        <v>0</v>
      </c>
      <c r="L7" s="90">
        <f>'Model aktualizovaný (MA)'!L7*'Model aktualizovaný (MA)'!$Y7</f>
        <v>0</v>
      </c>
      <c r="M7" s="90">
        <f>'Model aktualizovaný (MA)'!M7*'Model aktualizovaný (MA)'!$Y7</f>
        <v>0</v>
      </c>
      <c r="N7" s="90">
        <f>'Model aktualizovaný (MA)'!N7*'Model aktualizovaný (MA)'!$Y7</f>
        <v>0</v>
      </c>
      <c r="O7" s="90">
        <f>'Model aktualizovaný (MA)'!O7*'Model aktualizovaný (MA)'!$Y7</f>
        <v>0</v>
      </c>
      <c r="P7" s="90">
        <f>'Model aktualizovaný (MA)'!P7*'Model aktualizovaný (MA)'!$Y7</f>
        <v>0</v>
      </c>
      <c r="Q7" s="90">
        <f>'Model aktualizovaný (MA)'!Q7*'Model aktualizovaný (MA)'!$Y7</f>
        <v>0</v>
      </c>
      <c r="R7" s="90">
        <f>'Model aktualizovaný (MA)'!R7*'Model aktualizovaný (MA)'!$Y7</f>
        <v>0</v>
      </c>
      <c r="S7" s="90">
        <f>'Model aktualizovaný (MA)'!S7*'Model aktualizovaný (MA)'!$Y7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58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(MA)'!$Y8</f>
        <v>0</v>
      </c>
      <c r="F8" s="90">
        <f>'Model aktualizovaný (MA)'!F8*'Model aktualizovaný (MA)'!$Y8</f>
        <v>0</v>
      </c>
      <c r="G8" s="90">
        <f>'Model aktualizovaný (MA)'!G8*'Model aktualizovaný (MA)'!$Y8</f>
        <v>0</v>
      </c>
      <c r="H8" s="90">
        <f>'Model aktualizovaný (MA)'!H8*'Model aktualizovaný (MA)'!$Y8</f>
        <v>0</v>
      </c>
      <c r="I8" s="90">
        <f>'Model aktualizovaný (MA)'!I8*'Model aktualizovaný (MA)'!$Y8</f>
        <v>0</v>
      </c>
      <c r="J8" s="90">
        <f>'Model aktualizovaný (MA)'!J8*'Model aktualizovaný (MA)'!$Y8</f>
        <v>0</v>
      </c>
      <c r="K8" s="90">
        <f>'Model aktualizovaný (MA)'!K8*'Model aktualizovaný (MA)'!$Y8</f>
        <v>0</v>
      </c>
      <c r="L8" s="90">
        <f>'Model aktualizovaný (MA)'!L8*'Model aktualizovaný (MA)'!$Y8</f>
        <v>0</v>
      </c>
      <c r="M8" s="90">
        <f>'Model aktualizovaný (MA)'!M8*'Model aktualizovaný (MA)'!$Y8</f>
        <v>0</v>
      </c>
      <c r="N8" s="90">
        <f>'Model aktualizovaný (MA)'!N8*'Model aktualizovaný (MA)'!$Y8</f>
        <v>0</v>
      </c>
      <c r="O8" s="90">
        <f>'Model aktualizovaný (MA)'!O8*'Model aktualizovaný (MA)'!$Y8</f>
        <v>0</v>
      </c>
      <c r="P8" s="90">
        <f>'Model aktualizovaný (MA)'!P8*'Model aktualizovaný (MA)'!$Y8</f>
        <v>0</v>
      </c>
      <c r="Q8" s="90">
        <f>'Model aktualizovaný (MA)'!Q8*'Model aktualizovaný (MA)'!$Y8</f>
        <v>0</v>
      </c>
      <c r="R8" s="90">
        <f>'Model aktualizovaný (MA)'!R8*'Model aktualizovaný (MA)'!$Y8</f>
        <v>0</v>
      </c>
      <c r="S8" s="90">
        <f>'Model aktualizovaný (MA)'!S8*'Model aktualizovaný (MA)'!$Y8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158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(MA)'!$Y9</f>
        <v>0</v>
      </c>
      <c r="F9" s="90">
        <f>'Model aktualizovaný (MA)'!F9*'Model aktualizovaný (MA)'!$Y9</f>
        <v>0</v>
      </c>
      <c r="G9" s="90">
        <f>'Model aktualizovaný (MA)'!G9*'Model aktualizovaný (MA)'!$Y9</f>
        <v>0</v>
      </c>
      <c r="H9" s="90">
        <f>'Model aktualizovaný (MA)'!H9*'Model aktualizovaný (MA)'!$Y9</f>
        <v>0</v>
      </c>
      <c r="I9" s="90">
        <f>'Model aktualizovaný (MA)'!I9*'Model aktualizovaný (MA)'!$Y9</f>
        <v>0</v>
      </c>
      <c r="J9" s="90">
        <f>'Model aktualizovaný (MA)'!J9*'Model aktualizovaný (MA)'!$Y9</f>
        <v>0</v>
      </c>
      <c r="K9" s="90">
        <f>'Model aktualizovaný (MA)'!K9*'Model aktualizovaný (MA)'!$Y9</f>
        <v>0</v>
      </c>
      <c r="L9" s="90">
        <f>'Model aktualizovaný (MA)'!L9*'Model aktualizovaný (MA)'!$Y9</f>
        <v>0</v>
      </c>
      <c r="M9" s="90">
        <f>'Model aktualizovaný (MA)'!M9*'Model aktualizovaný (MA)'!$Y9</f>
        <v>0</v>
      </c>
      <c r="N9" s="90">
        <f>'Model aktualizovaný (MA)'!N9*'Model aktualizovaný (MA)'!$Y9</f>
        <v>0</v>
      </c>
      <c r="O9" s="90">
        <f>'Model aktualizovaný (MA)'!O9*'Model aktualizovaný (MA)'!$Y9</f>
        <v>0</v>
      </c>
      <c r="P9" s="90">
        <f>'Model aktualizovaný (MA)'!P9*'Model aktualizovaný (MA)'!$Y9</f>
        <v>0</v>
      </c>
      <c r="Q9" s="90">
        <f>'Model aktualizovaný (MA)'!Q9*'Model aktualizovaný (MA)'!$Y9</f>
        <v>0</v>
      </c>
      <c r="R9" s="90">
        <f>'Model aktualizovaný (MA)'!R9*'Model aktualizovaný (MA)'!$Y9</f>
        <v>0</v>
      </c>
      <c r="S9" s="90">
        <f>'Model aktualizovaný (MA)'!S9*'Model aktualizovaný (MA)'!$Y9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(MA)'!$Y10</f>
        <v>0</v>
      </c>
      <c r="F10" s="90">
        <f>'Model aktualizovaný (MA)'!F10*'Model aktualizovaný (MA)'!$Y10</f>
        <v>0</v>
      </c>
      <c r="G10" s="90">
        <f>'Model aktualizovaný (MA)'!G10*'Model aktualizovaný (MA)'!$Y10</f>
        <v>0</v>
      </c>
      <c r="H10" s="90">
        <f>'Model aktualizovaný (MA)'!H10*'Model aktualizovaný (MA)'!$Y10</f>
        <v>0</v>
      </c>
      <c r="I10" s="90">
        <f>'Model aktualizovaný (MA)'!I10*'Model aktualizovaný (MA)'!$Y10</f>
        <v>0</v>
      </c>
      <c r="J10" s="90">
        <f>'Model aktualizovaný (MA)'!J10*'Model aktualizovaný (MA)'!$Y10</f>
        <v>0</v>
      </c>
      <c r="K10" s="90">
        <f>'Model aktualizovaný (MA)'!K10*'Model aktualizovaný (MA)'!$Y10</f>
        <v>0</v>
      </c>
      <c r="L10" s="90">
        <f>'Model aktualizovaný (MA)'!L10*'Model aktualizovaný (MA)'!$Y10</f>
        <v>0</v>
      </c>
      <c r="M10" s="90">
        <f>'Model aktualizovaný (MA)'!M10*'Model aktualizovaný (MA)'!$Y10</f>
        <v>0</v>
      </c>
      <c r="N10" s="90">
        <f>'Model aktualizovaný (MA)'!N10*'Model aktualizovaný (MA)'!$Y10</f>
        <v>0</v>
      </c>
      <c r="O10" s="90">
        <f>'Model aktualizovaný (MA)'!O10*'Model aktualizovaný (MA)'!$Y10</f>
        <v>0</v>
      </c>
      <c r="P10" s="90">
        <f>'Model aktualizovaný (MA)'!P10*'Model aktualizovaný (MA)'!$Y10</f>
        <v>0</v>
      </c>
      <c r="Q10" s="90">
        <f>'Model aktualizovaný (MA)'!Q10*'Model aktualizovaný (MA)'!$Y10</f>
        <v>0</v>
      </c>
      <c r="R10" s="90">
        <f>'Model aktualizovaný (MA)'!R10*'Model aktualizovaný (MA)'!$Y10</f>
        <v>0</v>
      </c>
      <c r="S10" s="90">
        <f>'Model aktualizovaný (MA)'!S10*'Model aktualizovaný (MA)'!$Y10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58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(MA)'!$Y11</f>
        <v>0</v>
      </c>
      <c r="F11" s="90">
        <f>'Model aktualizovaný (MA)'!F11*'Model aktualizovaný (MA)'!$Y11</f>
        <v>0</v>
      </c>
      <c r="G11" s="90">
        <f>'Model aktualizovaný (MA)'!G11*'Model aktualizovaný (MA)'!$Y11</f>
        <v>0</v>
      </c>
      <c r="H11" s="90">
        <f>'Model aktualizovaný (MA)'!H11*'Model aktualizovaný (MA)'!$Y11</f>
        <v>0</v>
      </c>
      <c r="I11" s="90">
        <f>'Model aktualizovaný (MA)'!I11*'Model aktualizovaný (MA)'!$Y11</f>
        <v>0</v>
      </c>
      <c r="J11" s="90">
        <f>'Model aktualizovaný (MA)'!J11*'Model aktualizovaný (MA)'!$Y11</f>
        <v>0</v>
      </c>
      <c r="K11" s="90">
        <f>'Model aktualizovaný (MA)'!K11*'Model aktualizovaný (MA)'!$Y11</f>
        <v>0</v>
      </c>
      <c r="L11" s="90">
        <f>'Model aktualizovaný (MA)'!L11*'Model aktualizovaný (MA)'!$Y11</f>
        <v>0</v>
      </c>
      <c r="M11" s="90">
        <f>'Model aktualizovaný (MA)'!M11*'Model aktualizovaný (MA)'!$Y11</f>
        <v>0</v>
      </c>
      <c r="N11" s="90">
        <f>'Model aktualizovaný (MA)'!N11*'Model aktualizovaný (MA)'!$Y11</f>
        <v>0</v>
      </c>
      <c r="O11" s="90">
        <f>'Model aktualizovaný (MA)'!O11*'Model aktualizovaný (MA)'!$Y11</f>
        <v>0</v>
      </c>
      <c r="P11" s="90">
        <f>'Model aktualizovaný (MA)'!P11*'Model aktualizovaný (MA)'!$Y11</f>
        <v>0</v>
      </c>
      <c r="Q11" s="90">
        <f>'Model aktualizovaný (MA)'!Q11*'Model aktualizovaný (MA)'!$Y11</f>
        <v>0</v>
      </c>
      <c r="R11" s="90">
        <f>'Model aktualizovaný (MA)'!R11*'Model aktualizovaný (MA)'!$Y11</f>
        <v>0</v>
      </c>
      <c r="S11" s="90">
        <f>'Model aktualizovaný (MA)'!S11*'Model aktualizovaný (MA)'!$Y11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158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(MA)'!$Y12</f>
        <v>0</v>
      </c>
      <c r="F12" s="90">
        <f>'Model aktualizovaný (MA)'!F12*'Model aktualizovaný (MA)'!$Y12</f>
        <v>0</v>
      </c>
      <c r="G12" s="90">
        <f>'Model aktualizovaný (MA)'!G12*'Model aktualizovaný (MA)'!$Y12</f>
        <v>0</v>
      </c>
      <c r="H12" s="90">
        <f>'Model aktualizovaný (MA)'!H12*'Model aktualizovaný (MA)'!$Y12</f>
        <v>0</v>
      </c>
      <c r="I12" s="90">
        <f>'Model aktualizovaný (MA)'!I12*'Model aktualizovaný (MA)'!$Y12</f>
        <v>0</v>
      </c>
      <c r="J12" s="90">
        <f>'Model aktualizovaný (MA)'!J12*'Model aktualizovaný (MA)'!$Y12</f>
        <v>0</v>
      </c>
      <c r="K12" s="90">
        <f>'Model aktualizovaný (MA)'!K12*'Model aktualizovaný (MA)'!$Y12</f>
        <v>0</v>
      </c>
      <c r="L12" s="90">
        <f>'Model aktualizovaný (MA)'!L12*'Model aktualizovaný (MA)'!$Y12</f>
        <v>0</v>
      </c>
      <c r="M12" s="90">
        <f>'Model aktualizovaný (MA)'!M12*'Model aktualizovaný (MA)'!$Y12</f>
        <v>0</v>
      </c>
      <c r="N12" s="90">
        <f>'Model aktualizovaný (MA)'!N12*'Model aktualizovaný (MA)'!$Y12</f>
        <v>0</v>
      </c>
      <c r="O12" s="90">
        <f>'Model aktualizovaný (MA)'!O12*'Model aktualizovaný (MA)'!$Y12</f>
        <v>0</v>
      </c>
      <c r="P12" s="90">
        <f>'Model aktualizovaný (MA)'!P12*'Model aktualizovaný (MA)'!$Y12</f>
        <v>0</v>
      </c>
      <c r="Q12" s="90">
        <f>'Model aktualizovaný (MA)'!Q12*'Model aktualizovaný (MA)'!$Y12</f>
        <v>0</v>
      </c>
      <c r="R12" s="90">
        <f>'Model aktualizovaný (MA)'!R12*'Model aktualizovaný (MA)'!$Y12</f>
        <v>0</v>
      </c>
      <c r="S12" s="90">
        <f>'Model aktualizovaný (MA)'!S12*'Model aktualizovaný (MA)'!$Y12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158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(MA)'!$Y13</f>
        <v>0</v>
      </c>
      <c r="F13" s="90">
        <f>'Model aktualizovaný (MA)'!F13*'Model aktualizovaný (MA)'!$Y13</f>
        <v>0</v>
      </c>
      <c r="G13" s="90">
        <f>'Model aktualizovaný (MA)'!G13*'Model aktualizovaný (MA)'!$Y13</f>
        <v>0</v>
      </c>
      <c r="H13" s="90">
        <f>'Model aktualizovaný (MA)'!H13*'Model aktualizovaný (MA)'!$Y13</f>
        <v>0</v>
      </c>
      <c r="I13" s="90">
        <f>'Model aktualizovaný (MA)'!I13*'Model aktualizovaný (MA)'!$Y13</f>
        <v>0</v>
      </c>
      <c r="J13" s="90">
        <f>'Model aktualizovaný (MA)'!J13*'Model aktualizovaný (MA)'!$Y13</f>
        <v>0</v>
      </c>
      <c r="K13" s="90">
        <f>'Model aktualizovaný (MA)'!K13*'Model aktualizovaný (MA)'!$Y13</f>
        <v>0</v>
      </c>
      <c r="L13" s="90">
        <f>'Model aktualizovaný (MA)'!L13*'Model aktualizovaný (MA)'!$Y13</f>
        <v>0</v>
      </c>
      <c r="M13" s="90">
        <f>'Model aktualizovaný (MA)'!M13*'Model aktualizovaný (MA)'!$Y13</f>
        <v>0</v>
      </c>
      <c r="N13" s="90">
        <f>'Model aktualizovaný (MA)'!N13*'Model aktualizovaný (MA)'!$Y13</f>
        <v>0</v>
      </c>
      <c r="O13" s="90">
        <f>'Model aktualizovaný (MA)'!O13*'Model aktualizovaný (MA)'!$Y13</f>
        <v>0</v>
      </c>
      <c r="P13" s="90">
        <f>'Model aktualizovaný (MA)'!P13*'Model aktualizovaný (MA)'!$Y13</f>
        <v>0</v>
      </c>
      <c r="Q13" s="90">
        <f>'Model aktualizovaný (MA)'!Q13*'Model aktualizovaný (MA)'!$Y13</f>
        <v>0</v>
      </c>
      <c r="R13" s="90">
        <f>'Model aktualizovaný (MA)'!R13*'Model aktualizovaný (MA)'!$Y13</f>
        <v>0</v>
      </c>
      <c r="S13" s="90">
        <f>'Model aktualizovaný (MA)'!S13*'Model aktualizovaný (MA)'!$Y13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158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(MA)'!$Y14</f>
        <v>0</v>
      </c>
      <c r="F14" s="90">
        <f>'Model aktualizovaný (MA)'!F14*'Model aktualizovaný (MA)'!$Y14</f>
        <v>0</v>
      </c>
      <c r="G14" s="90">
        <f>'Model aktualizovaný (MA)'!G14*'Model aktualizovaný (MA)'!$Y14</f>
        <v>0</v>
      </c>
      <c r="H14" s="90">
        <f>'Model aktualizovaný (MA)'!H14*'Model aktualizovaný (MA)'!$Y14</f>
        <v>0</v>
      </c>
      <c r="I14" s="90">
        <f>'Model aktualizovaný (MA)'!I14*'Model aktualizovaný (MA)'!$Y14</f>
        <v>0</v>
      </c>
      <c r="J14" s="90">
        <f>'Model aktualizovaný (MA)'!J14*'Model aktualizovaný (MA)'!$Y14</f>
        <v>0</v>
      </c>
      <c r="K14" s="90">
        <f>'Model aktualizovaný (MA)'!K14*'Model aktualizovaný (MA)'!$Y14</f>
        <v>0</v>
      </c>
      <c r="L14" s="90">
        <f>'Model aktualizovaný (MA)'!L14*'Model aktualizovaný (MA)'!$Y14</f>
        <v>0</v>
      </c>
      <c r="M14" s="90">
        <f>'Model aktualizovaný (MA)'!M14*'Model aktualizovaný (MA)'!$Y14</f>
        <v>0</v>
      </c>
      <c r="N14" s="90">
        <f>'Model aktualizovaný (MA)'!N14*'Model aktualizovaný (MA)'!$Y14</f>
        <v>0</v>
      </c>
      <c r="O14" s="90">
        <f>'Model aktualizovaný (MA)'!O14*'Model aktualizovaný (MA)'!$Y14</f>
        <v>0</v>
      </c>
      <c r="P14" s="90">
        <f>'Model aktualizovaný (MA)'!P14*'Model aktualizovaný (MA)'!$Y14</f>
        <v>0</v>
      </c>
      <c r="Q14" s="90">
        <f>'Model aktualizovaný (MA)'!Q14*'Model aktualizovaný (MA)'!$Y14</f>
        <v>0</v>
      </c>
      <c r="R14" s="90">
        <f>'Model aktualizovaný (MA)'!R14*'Model aktualizovaný (MA)'!$Y14</f>
        <v>0</v>
      </c>
      <c r="S14" s="90">
        <f>'Model aktualizovaný (MA)'!S14*'Model aktualizovaný (MA)'!$Y14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58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(MA)'!$Y15</f>
        <v>0</v>
      </c>
      <c r="F15" s="90">
        <f>'Model aktualizovaný (MA)'!F15*'Model aktualizovaný (MA)'!$Y15</f>
        <v>0</v>
      </c>
      <c r="G15" s="90">
        <f>'Model aktualizovaný (MA)'!G15*'Model aktualizovaný (MA)'!$Y15</f>
        <v>0</v>
      </c>
      <c r="H15" s="90">
        <f>'Model aktualizovaný (MA)'!H15*'Model aktualizovaný (MA)'!$Y15</f>
        <v>0</v>
      </c>
      <c r="I15" s="90">
        <f>'Model aktualizovaný (MA)'!I15*'Model aktualizovaný (MA)'!$Y15</f>
        <v>0</v>
      </c>
      <c r="J15" s="90">
        <f>'Model aktualizovaný (MA)'!J15*'Model aktualizovaný (MA)'!$Y15</f>
        <v>0</v>
      </c>
      <c r="K15" s="90">
        <f>'Model aktualizovaný (MA)'!K15*'Model aktualizovaný (MA)'!$Y15</f>
        <v>0</v>
      </c>
      <c r="L15" s="90">
        <f>'Model aktualizovaný (MA)'!L15*'Model aktualizovaný (MA)'!$Y15</f>
        <v>0</v>
      </c>
      <c r="M15" s="90">
        <f>'Model aktualizovaný (MA)'!M15*'Model aktualizovaný (MA)'!$Y15</f>
        <v>0</v>
      </c>
      <c r="N15" s="90">
        <f>'Model aktualizovaný (MA)'!N15*'Model aktualizovaný (MA)'!$Y15</f>
        <v>0</v>
      </c>
      <c r="O15" s="90">
        <f>'Model aktualizovaný (MA)'!O15*'Model aktualizovaný (MA)'!$Y15</f>
        <v>0</v>
      </c>
      <c r="P15" s="90">
        <f>'Model aktualizovaný (MA)'!P15*'Model aktualizovaný (MA)'!$Y15</f>
        <v>0</v>
      </c>
      <c r="Q15" s="90">
        <f>'Model aktualizovaný (MA)'!Q15*'Model aktualizovaný (MA)'!$Y15</f>
        <v>0</v>
      </c>
      <c r="R15" s="90">
        <f>'Model aktualizovaný (MA)'!R15*'Model aktualizovaný (MA)'!$Y15</f>
        <v>0</v>
      </c>
      <c r="S15" s="90">
        <f>'Model aktualizovaný (MA)'!S15*'Model aktualizovaný (MA)'!$Y15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158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(MA)'!$Y16</f>
        <v>0</v>
      </c>
      <c r="F16" s="90">
        <f>'Model aktualizovaný (MA)'!F16*'Model aktualizovaný (MA)'!$Y16</f>
        <v>0</v>
      </c>
      <c r="G16" s="90">
        <f>'Model aktualizovaný (MA)'!G16*'Model aktualizovaný (MA)'!$Y16</f>
        <v>0</v>
      </c>
      <c r="H16" s="90">
        <f>'Model aktualizovaný (MA)'!H16*'Model aktualizovaný (MA)'!$Y16</f>
        <v>0</v>
      </c>
      <c r="I16" s="90">
        <f>'Model aktualizovaný (MA)'!I16*'Model aktualizovaný (MA)'!$Y16</f>
        <v>0</v>
      </c>
      <c r="J16" s="90">
        <f>'Model aktualizovaný (MA)'!J16*'Model aktualizovaný (MA)'!$Y16</f>
        <v>0</v>
      </c>
      <c r="K16" s="90">
        <f>'Model aktualizovaný (MA)'!K16*'Model aktualizovaný (MA)'!$Y16</f>
        <v>0</v>
      </c>
      <c r="L16" s="90">
        <f>'Model aktualizovaný (MA)'!L16*'Model aktualizovaný (MA)'!$Y16</f>
        <v>0</v>
      </c>
      <c r="M16" s="90">
        <f>'Model aktualizovaný (MA)'!M16*'Model aktualizovaný (MA)'!$Y16</f>
        <v>0</v>
      </c>
      <c r="N16" s="90">
        <f>'Model aktualizovaný (MA)'!N16*'Model aktualizovaný (MA)'!$Y16</f>
        <v>0</v>
      </c>
      <c r="O16" s="90">
        <f>'Model aktualizovaný (MA)'!O16*'Model aktualizovaný (MA)'!$Y16</f>
        <v>0</v>
      </c>
      <c r="P16" s="90">
        <f>'Model aktualizovaný (MA)'!P16*'Model aktualizovaný (MA)'!$Y16</f>
        <v>0</v>
      </c>
      <c r="Q16" s="90">
        <f>'Model aktualizovaný (MA)'!Q16*'Model aktualizovaný (MA)'!$Y16</f>
        <v>0</v>
      </c>
      <c r="R16" s="90">
        <f>'Model aktualizovaný (MA)'!R16*'Model aktualizovaný (MA)'!$Y16</f>
        <v>0</v>
      </c>
      <c r="S16" s="90">
        <f>'Model aktualizovaný (MA)'!S16*'Model aktualizovaný (MA)'!$Y16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158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(MA)'!$Y17</f>
        <v>0</v>
      </c>
      <c r="F17" s="90">
        <f>'Model aktualizovaný (MA)'!F17*'Model aktualizovaný (MA)'!$Y17</f>
        <v>0</v>
      </c>
      <c r="G17" s="90">
        <f>'Model aktualizovaný (MA)'!G17*'Model aktualizovaný (MA)'!$Y17</f>
        <v>0</v>
      </c>
      <c r="H17" s="90">
        <f>'Model aktualizovaný (MA)'!H17*'Model aktualizovaný (MA)'!$Y17</f>
        <v>0</v>
      </c>
      <c r="I17" s="90">
        <f>'Model aktualizovaný (MA)'!I17*'Model aktualizovaný (MA)'!$Y17</f>
        <v>0</v>
      </c>
      <c r="J17" s="90">
        <f>'Model aktualizovaný (MA)'!J17*'Model aktualizovaný (MA)'!$Y17</f>
        <v>0</v>
      </c>
      <c r="K17" s="90">
        <f>'Model aktualizovaný (MA)'!K17*'Model aktualizovaný (MA)'!$Y17</f>
        <v>0</v>
      </c>
      <c r="L17" s="90">
        <f>'Model aktualizovaný (MA)'!L17*'Model aktualizovaný (MA)'!$Y17</f>
        <v>0</v>
      </c>
      <c r="M17" s="90">
        <f>'Model aktualizovaný (MA)'!M17*'Model aktualizovaný (MA)'!$Y17</f>
        <v>0</v>
      </c>
      <c r="N17" s="90">
        <f>'Model aktualizovaný (MA)'!N17*'Model aktualizovaný (MA)'!$Y17</f>
        <v>0</v>
      </c>
      <c r="O17" s="90">
        <f>'Model aktualizovaný (MA)'!O17*'Model aktualizovaný (MA)'!$Y17</f>
        <v>0</v>
      </c>
      <c r="P17" s="90">
        <f>'Model aktualizovaný (MA)'!P17*'Model aktualizovaný (MA)'!$Y17</f>
        <v>0</v>
      </c>
      <c r="Q17" s="90">
        <f>'Model aktualizovaný (MA)'!Q17*'Model aktualizovaný (MA)'!$Y17</f>
        <v>0</v>
      </c>
      <c r="R17" s="90">
        <f>'Model aktualizovaný (MA)'!R17*'Model aktualizovaný (MA)'!$Y17</f>
        <v>0</v>
      </c>
      <c r="S17" s="90">
        <f>'Model aktualizovaný (MA)'!S17*'Model aktualizovaný (MA)'!$Y17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158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(MA)'!$Y18</f>
        <v>0</v>
      </c>
      <c r="F18" s="90">
        <f>'Model aktualizovaný (MA)'!F18*'Model aktualizovaný (MA)'!$Y18</f>
        <v>0</v>
      </c>
      <c r="G18" s="90">
        <f>'Model aktualizovaný (MA)'!G18*'Model aktualizovaný (MA)'!$Y18</f>
        <v>0</v>
      </c>
      <c r="H18" s="90">
        <f>'Model aktualizovaný (MA)'!H18*'Model aktualizovaný (MA)'!$Y18</f>
        <v>0</v>
      </c>
      <c r="I18" s="90">
        <f>'Model aktualizovaný (MA)'!I18*'Model aktualizovaný (MA)'!$Y18</f>
        <v>0</v>
      </c>
      <c r="J18" s="90">
        <f>'Model aktualizovaný (MA)'!J18*'Model aktualizovaný (MA)'!$Y18</f>
        <v>0</v>
      </c>
      <c r="K18" s="90">
        <f>'Model aktualizovaný (MA)'!K18*'Model aktualizovaný (MA)'!$Y18</f>
        <v>0</v>
      </c>
      <c r="L18" s="90">
        <f>'Model aktualizovaný (MA)'!L18*'Model aktualizovaný (MA)'!$Y18</f>
        <v>0</v>
      </c>
      <c r="M18" s="90">
        <f>'Model aktualizovaný (MA)'!M18*'Model aktualizovaný (MA)'!$Y18</f>
        <v>0</v>
      </c>
      <c r="N18" s="90">
        <f>'Model aktualizovaný (MA)'!N18*'Model aktualizovaný (MA)'!$Y18</f>
        <v>0</v>
      </c>
      <c r="O18" s="90">
        <f>'Model aktualizovaný (MA)'!O18*'Model aktualizovaný (MA)'!$Y18</f>
        <v>0</v>
      </c>
      <c r="P18" s="90">
        <f>'Model aktualizovaný (MA)'!P18*'Model aktualizovaný (MA)'!$Y18</f>
        <v>0</v>
      </c>
      <c r="Q18" s="90">
        <f>'Model aktualizovaný (MA)'!Q18*'Model aktualizovaný (MA)'!$Y18</f>
        <v>0</v>
      </c>
      <c r="R18" s="90">
        <f>'Model aktualizovaný (MA)'!R18*'Model aktualizovaný (MA)'!$Y18</f>
        <v>0</v>
      </c>
      <c r="S18" s="90">
        <f>'Model aktualizovaný (MA)'!S18*'Model aktualizovaný (MA)'!$Y18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(MA)'!$Y19</f>
        <v>0</v>
      </c>
      <c r="F19" s="90">
        <f>'Model aktualizovaný (MA)'!F19*'Model aktualizovaný (MA)'!$Y19</f>
        <v>0</v>
      </c>
      <c r="G19" s="90">
        <f>'Model aktualizovaný (MA)'!G19*'Model aktualizovaný (MA)'!$Y19</f>
        <v>0</v>
      </c>
      <c r="H19" s="90">
        <f>'Model aktualizovaný (MA)'!H19*'Model aktualizovaný (MA)'!$Y19</f>
        <v>0</v>
      </c>
      <c r="I19" s="90">
        <f>'Model aktualizovaný (MA)'!I19*'Model aktualizovaný (MA)'!$Y19</f>
        <v>0</v>
      </c>
      <c r="J19" s="90">
        <f>'Model aktualizovaný (MA)'!J19*'Model aktualizovaný (MA)'!$Y19</f>
        <v>0</v>
      </c>
      <c r="K19" s="90">
        <f>'Model aktualizovaný (MA)'!K19*'Model aktualizovaný (MA)'!$Y19</f>
        <v>0</v>
      </c>
      <c r="L19" s="90">
        <f>'Model aktualizovaný (MA)'!L19*'Model aktualizovaný (MA)'!$Y19</f>
        <v>0</v>
      </c>
      <c r="M19" s="90">
        <f>'Model aktualizovaný (MA)'!M19*'Model aktualizovaný (MA)'!$Y19</f>
        <v>0</v>
      </c>
      <c r="N19" s="90">
        <f>'Model aktualizovaný (MA)'!N19*'Model aktualizovaný (MA)'!$Y19</f>
        <v>0</v>
      </c>
      <c r="O19" s="90">
        <f>'Model aktualizovaný (MA)'!O19*'Model aktualizovaný (MA)'!$Y19</f>
        <v>0</v>
      </c>
      <c r="P19" s="90">
        <f>'Model aktualizovaný (MA)'!P19*'Model aktualizovaný (MA)'!$Y19</f>
        <v>0</v>
      </c>
      <c r="Q19" s="90">
        <f>'Model aktualizovaný (MA)'!Q19*'Model aktualizovaný (MA)'!$Y19</f>
        <v>0</v>
      </c>
      <c r="R19" s="90">
        <f>'Model aktualizovaný (MA)'!R19*'Model aktualizovaný (MA)'!$Y19</f>
        <v>0</v>
      </c>
      <c r="S19" s="90">
        <f>'Model aktualizovaný (MA)'!S19*'Model aktualizovaný (MA)'!$Y19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(MA)'!$Y20</f>
        <v>0</v>
      </c>
      <c r="F20" s="90">
        <f>'Model aktualizovaný (MA)'!F20*'Model aktualizovaný (MA)'!$Y20</f>
        <v>0</v>
      </c>
      <c r="G20" s="90">
        <f>'Model aktualizovaný (MA)'!G20*'Model aktualizovaný (MA)'!$Y20</f>
        <v>0</v>
      </c>
      <c r="H20" s="90">
        <f>'Model aktualizovaný (MA)'!H20*'Model aktualizovaný (MA)'!$Y20</f>
        <v>0</v>
      </c>
      <c r="I20" s="90">
        <f>'Model aktualizovaný (MA)'!I20*'Model aktualizovaný (MA)'!$Y20</f>
        <v>0</v>
      </c>
      <c r="J20" s="90">
        <f>'Model aktualizovaný (MA)'!J20*'Model aktualizovaný (MA)'!$Y20</f>
        <v>0</v>
      </c>
      <c r="K20" s="90">
        <f>'Model aktualizovaný (MA)'!K20*'Model aktualizovaný (MA)'!$Y20</f>
        <v>0</v>
      </c>
      <c r="L20" s="90">
        <f>'Model aktualizovaný (MA)'!L20*'Model aktualizovaný (MA)'!$Y20</f>
        <v>0</v>
      </c>
      <c r="M20" s="90">
        <f>'Model aktualizovaný (MA)'!M20*'Model aktualizovaný (MA)'!$Y20</f>
        <v>0</v>
      </c>
      <c r="N20" s="90">
        <f>'Model aktualizovaný (MA)'!N20*'Model aktualizovaný (MA)'!$Y20</f>
        <v>0</v>
      </c>
      <c r="O20" s="90">
        <f>'Model aktualizovaný (MA)'!O20*'Model aktualizovaný (MA)'!$Y20</f>
        <v>0</v>
      </c>
      <c r="P20" s="90">
        <f>'Model aktualizovaný (MA)'!P20*'Model aktualizovaný (MA)'!$Y20</f>
        <v>0</v>
      </c>
      <c r="Q20" s="90">
        <f>'Model aktualizovaný (MA)'!Q20*'Model aktualizovaný (MA)'!$Y20</f>
        <v>0</v>
      </c>
      <c r="R20" s="90">
        <f>'Model aktualizovaný (MA)'!R20*'Model aktualizovaný (MA)'!$Y20</f>
        <v>0</v>
      </c>
      <c r="S20" s="90">
        <f>'Model aktualizovaný (MA)'!S20*'Model aktualizovaný (MA)'!$Y20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(MA)'!$Y21</f>
        <v>0</v>
      </c>
      <c r="F21" s="90">
        <f>'Model aktualizovaný (MA)'!F21*'Model aktualizovaný (MA)'!$Y21</f>
        <v>0</v>
      </c>
      <c r="G21" s="90">
        <f>'Model aktualizovaný (MA)'!G21*'Model aktualizovaný (MA)'!$Y21</f>
        <v>0</v>
      </c>
      <c r="H21" s="90">
        <f>'Model aktualizovaný (MA)'!H21*'Model aktualizovaný (MA)'!$Y21</f>
        <v>0</v>
      </c>
      <c r="I21" s="90">
        <f>'Model aktualizovaný (MA)'!I21*'Model aktualizovaný (MA)'!$Y21</f>
        <v>0</v>
      </c>
      <c r="J21" s="90">
        <f>'Model aktualizovaný (MA)'!J21*'Model aktualizovaný (MA)'!$Y21</f>
        <v>0</v>
      </c>
      <c r="K21" s="90">
        <f>'Model aktualizovaný (MA)'!K21*'Model aktualizovaný (MA)'!$Y21</f>
        <v>0</v>
      </c>
      <c r="L21" s="90">
        <f>'Model aktualizovaný (MA)'!L21*'Model aktualizovaný (MA)'!$Y21</f>
        <v>0</v>
      </c>
      <c r="M21" s="90">
        <f>'Model aktualizovaný (MA)'!M21*'Model aktualizovaný (MA)'!$Y21</f>
        <v>0</v>
      </c>
      <c r="N21" s="90">
        <f>'Model aktualizovaný (MA)'!N21*'Model aktualizovaný (MA)'!$Y21</f>
        <v>0</v>
      </c>
      <c r="O21" s="90">
        <f>'Model aktualizovaný (MA)'!O21*'Model aktualizovaný (MA)'!$Y21</f>
        <v>0</v>
      </c>
      <c r="P21" s="90">
        <f>'Model aktualizovaný (MA)'!P21*'Model aktualizovaný (MA)'!$Y21</f>
        <v>0</v>
      </c>
      <c r="Q21" s="90">
        <f>'Model aktualizovaný (MA)'!Q21*'Model aktualizovaný (MA)'!$Y21</f>
        <v>0</v>
      </c>
      <c r="R21" s="90">
        <f>'Model aktualizovaný (MA)'!R21*'Model aktualizovaný (MA)'!$Y21</f>
        <v>0</v>
      </c>
      <c r="S21" s="90">
        <f>'Model aktualizovaný (MA)'!S21*'Model aktualizovaný (MA)'!$Y21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(MA)'!$Y22</f>
        <v>0</v>
      </c>
      <c r="F22" s="90">
        <f>'Model aktualizovaný (MA)'!F22*'Model aktualizovaný (MA)'!$Y22</f>
        <v>0</v>
      </c>
      <c r="G22" s="90">
        <f>'Model aktualizovaný (MA)'!G22*'Model aktualizovaný (MA)'!$Y22</f>
        <v>0</v>
      </c>
      <c r="H22" s="90">
        <f>'Model aktualizovaný (MA)'!H22*'Model aktualizovaný (MA)'!$Y22</f>
        <v>0</v>
      </c>
      <c r="I22" s="90">
        <f>'Model aktualizovaný (MA)'!I22*'Model aktualizovaný (MA)'!$Y22</f>
        <v>0</v>
      </c>
      <c r="J22" s="90">
        <f>'Model aktualizovaný (MA)'!J22*'Model aktualizovaný (MA)'!$Y22</f>
        <v>0</v>
      </c>
      <c r="K22" s="90">
        <f>'Model aktualizovaný (MA)'!K22*'Model aktualizovaný (MA)'!$Y22</f>
        <v>0</v>
      </c>
      <c r="L22" s="90">
        <f>'Model aktualizovaný (MA)'!L22*'Model aktualizovaný (MA)'!$Y22</f>
        <v>0</v>
      </c>
      <c r="M22" s="90">
        <f>'Model aktualizovaný (MA)'!M22*'Model aktualizovaný (MA)'!$Y22</f>
        <v>0</v>
      </c>
      <c r="N22" s="90">
        <f>'Model aktualizovaný (MA)'!N22*'Model aktualizovaný (MA)'!$Y22</f>
        <v>0</v>
      </c>
      <c r="O22" s="90">
        <f>'Model aktualizovaný (MA)'!O22*'Model aktualizovaný (MA)'!$Y22</f>
        <v>0</v>
      </c>
      <c r="P22" s="90">
        <f>'Model aktualizovaný (MA)'!P22*'Model aktualizovaný (MA)'!$Y22</f>
        <v>0</v>
      </c>
      <c r="Q22" s="90">
        <f>'Model aktualizovaný (MA)'!Q22*'Model aktualizovaný (MA)'!$Y22</f>
        <v>0</v>
      </c>
      <c r="R22" s="90">
        <f>'Model aktualizovaný (MA)'!R22*'Model aktualizovaný (MA)'!$Y22</f>
        <v>0</v>
      </c>
      <c r="S22" s="90">
        <f>'Model aktualizovaný (MA)'!S22*'Model aktualizovaný (MA)'!$Y22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(MA)'!$Y23</f>
        <v>0</v>
      </c>
      <c r="F23" s="90">
        <f>'Model aktualizovaný (MA)'!F23*'Model aktualizovaný (MA)'!$Y23</f>
        <v>0</v>
      </c>
      <c r="G23" s="90">
        <f>'Model aktualizovaný (MA)'!G23*'Model aktualizovaný (MA)'!$Y23</f>
        <v>0</v>
      </c>
      <c r="H23" s="90">
        <f>'Model aktualizovaný (MA)'!H23*'Model aktualizovaný (MA)'!$Y23</f>
        <v>0</v>
      </c>
      <c r="I23" s="90">
        <f>'Model aktualizovaný (MA)'!I23*'Model aktualizovaný (MA)'!$Y23</f>
        <v>0</v>
      </c>
      <c r="J23" s="90">
        <f>'Model aktualizovaný (MA)'!J23*'Model aktualizovaný (MA)'!$Y23</f>
        <v>0</v>
      </c>
      <c r="K23" s="90">
        <f>'Model aktualizovaný (MA)'!K23*'Model aktualizovaný (MA)'!$Y23</f>
        <v>0</v>
      </c>
      <c r="L23" s="90">
        <f>'Model aktualizovaný (MA)'!L23*'Model aktualizovaný (MA)'!$Y23</f>
        <v>0</v>
      </c>
      <c r="M23" s="90">
        <f>'Model aktualizovaný (MA)'!M23*'Model aktualizovaný (MA)'!$Y23</f>
        <v>0</v>
      </c>
      <c r="N23" s="90">
        <f>'Model aktualizovaný (MA)'!N23*'Model aktualizovaný (MA)'!$Y23</f>
        <v>0</v>
      </c>
      <c r="O23" s="90">
        <f>'Model aktualizovaný (MA)'!O23*'Model aktualizovaný (MA)'!$Y23</f>
        <v>0</v>
      </c>
      <c r="P23" s="90">
        <f>'Model aktualizovaný (MA)'!P23*'Model aktualizovaný (MA)'!$Y23</f>
        <v>0</v>
      </c>
      <c r="Q23" s="90">
        <f>'Model aktualizovaný (MA)'!Q23*'Model aktualizovaný (MA)'!$Y23</f>
        <v>0</v>
      </c>
      <c r="R23" s="90">
        <f>'Model aktualizovaný (MA)'!R23*'Model aktualizovaný (MA)'!$Y23</f>
        <v>0</v>
      </c>
      <c r="S23" s="90">
        <f>'Model aktualizovaný (MA)'!S23*'Model aktualizovaný (MA)'!$Y23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(MA)'!$Y24</f>
        <v>0</v>
      </c>
      <c r="F24" s="90">
        <f>'Model aktualizovaný (MA)'!F24*'Model aktualizovaný (MA)'!$Y24</f>
        <v>0</v>
      </c>
      <c r="G24" s="90">
        <f>'Model aktualizovaný (MA)'!G24*'Model aktualizovaný (MA)'!$Y24</f>
        <v>0</v>
      </c>
      <c r="H24" s="90">
        <f>'Model aktualizovaný (MA)'!H24*'Model aktualizovaný (MA)'!$Y24</f>
        <v>0</v>
      </c>
      <c r="I24" s="90">
        <f>'Model aktualizovaný (MA)'!I24*'Model aktualizovaný (MA)'!$Y24</f>
        <v>0</v>
      </c>
      <c r="J24" s="90">
        <f>'Model aktualizovaný (MA)'!J24*'Model aktualizovaný (MA)'!$Y24</f>
        <v>0</v>
      </c>
      <c r="K24" s="90">
        <f>'Model aktualizovaný (MA)'!K24*'Model aktualizovaný (MA)'!$Y24</f>
        <v>0</v>
      </c>
      <c r="L24" s="90">
        <f>'Model aktualizovaný (MA)'!L24*'Model aktualizovaný (MA)'!$Y24</f>
        <v>0</v>
      </c>
      <c r="M24" s="90">
        <f>'Model aktualizovaný (MA)'!M24*'Model aktualizovaný (MA)'!$Y24</f>
        <v>0</v>
      </c>
      <c r="N24" s="90">
        <f>'Model aktualizovaný (MA)'!N24*'Model aktualizovaný (MA)'!$Y24</f>
        <v>0</v>
      </c>
      <c r="O24" s="90">
        <f>'Model aktualizovaný (MA)'!O24*'Model aktualizovaný (MA)'!$Y24</f>
        <v>0</v>
      </c>
      <c r="P24" s="90">
        <f>'Model aktualizovaný (MA)'!P24*'Model aktualizovaný (MA)'!$Y24</f>
        <v>0</v>
      </c>
      <c r="Q24" s="90">
        <f>'Model aktualizovaný (MA)'!Q24*'Model aktualizovaný (MA)'!$Y24</f>
        <v>0</v>
      </c>
      <c r="R24" s="90">
        <f>'Model aktualizovaný (MA)'!R24*'Model aktualizovaný (MA)'!$Y24</f>
        <v>0</v>
      </c>
      <c r="S24" s="90">
        <f>'Model aktualizovaný (MA)'!S24*'Model aktualizovaný (MA)'!$Y24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(MA)'!$Y25</f>
        <v>0</v>
      </c>
      <c r="F25" s="90">
        <f>'Model aktualizovaný (MA)'!F25*'Model aktualizovaný (MA)'!$Y25</f>
        <v>0</v>
      </c>
      <c r="G25" s="90">
        <f>'Model aktualizovaný (MA)'!G25*'Model aktualizovaný (MA)'!$Y25</f>
        <v>0</v>
      </c>
      <c r="H25" s="90">
        <f>'Model aktualizovaný (MA)'!H25*'Model aktualizovaný (MA)'!$Y25</f>
        <v>0</v>
      </c>
      <c r="I25" s="90">
        <f>'Model aktualizovaný (MA)'!I25*'Model aktualizovaný (MA)'!$Y25</f>
        <v>0</v>
      </c>
      <c r="J25" s="90">
        <f>'Model aktualizovaný (MA)'!J25*'Model aktualizovaný (MA)'!$Y25</f>
        <v>0</v>
      </c>
      <c r="K25" s="90">
        <f>'Model aktualizovaný (MA)'!K25*'Model aktualizovaný (MA)'!$Y25</f>
        <v>0</v>
      </c>
      <c r="L25" s="90">
        <f>'Model aktualizovaný (MA)'!L25*'Model aktualizovaný (MA)'!$Y25</f>
        <v>0</v>
      </c>
      <c r="M25" s="90">
        <f>'Model aktualizovaný (MA)'!M25*'Model aktualizovaný (MA)'!$Y25</f>
        <v>0</v>
      </c>
      <c r="N25" s="90">
        <f>'Model aktualizovaný (MA)'!N25*'Model aktualizovaný (MA)'!$Y25</f>
        <v>0</v>
      </c>
      <c r="O25" s="90">
        <f>'Model aktualizovaný (MA)'!O25*'Model aktualizovaný (MA)'!$Y25</f>
        <v>0</v>
      </c>
      <c r="P25" s="90">
        <f>'Model aktualizovaný (MA)'!P25*'Model aktualizovaný (MA)'!$Y25</f>
        <v>0</v>
      </c>
      <c r="Q25" s="90">
        <f>'Model aktualizovaný (MA)'!Q25*'Model aktualizovaný (MA)'!$Y25</f>
        <v>0</v>
      </c>
      <c r="R25" s="90">
        <f>'Model aktualizovaný (MA)'!R25*'Model aktualizovaný (MA)'!$Y25</f>
        <v>0</v>
      </c>
      <c r="S25" s="90">
        <f>'Model aktualizovaný (MA)'!S25*'Model aktualizovaný (MA)'!$Y25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(MA)'!$Y26</f>
        <v>0</v>
      </c>
      <c r="F26" s="90">
        <f>'Model aktualizovaný (MA)'!F26*'Model aktualizovaný (MA)'!$Y26</f>
        <v>0</v>
      </c>
      <c r="G26" s="90">
        <f>'Model aktualizovaný (MA)'!G26*'Model aktualizovaný (MA)'!$Y26</f>
        <v>0</v>
      </c>
      <c r="H26" s="90">
        <f>'Model aktualizovaný (MA)'!H26*'Model aktualizovaný (MA)'!$Y26</f>
        <v>0</v>
      </c>
      <c r="I26" s="90">
        <f>'Model aktualizovaný (MA)'!I26*'Model aktualizovaný (MA)'!$Y26</f>
        <v>0</v>
      </c>
      <c r="J26" s="90">
        <f>'Model aktualizovaný (MA)'!J26*'Model aktualizovaný (MA)'!$Y26</f>
        <v>0</v>
      </c>
      <c r="K26" s="90">
        <f>'Model aktualizovaný (MA)'!K26*'Model aktualizovaný (MA)'!$Y26</f>
        <v>0</v>
      </c>
      <c r="L26" s="90">
        <f>'Model aktualizovaný (MA)'!L26*'Model aktualizovaný (MA)'!$Y26</f>
        <v>0</v>
      </c>
      <c r="M26" s="90">
        <f>'Model aktualizovaný (MA)'!M26*'Model aktualizovaný (MA)'!$Y26</f>
        <v>0</v>
      </c>
      <c r="N26" s="90">
        <f>'Model aktualizovaný (MA)'!N26*'Model aktualizovaný (MA)'!$Y26</f>
        <v>0</v>
      </c>
      <c r="O26" s="90">
        <f>'Model aktualizovaný (MA)'!O26*'Model aktualizovaný (MA)'!$Y26</f>
        <v>0</v>
      </c>
      <c r="P26" s="90">
        <f>'Model aktualizovaný (MA)'!P26*'Model aktualizovaný (MA)'!$Y26</f>
        <v>0</v>
      </c>
      <c r="Q26" s="90">
        <f>'Model aktualizovaný (MA)'!Q26*'Model aktualizovaný (MA)'!$Y26</f>
        <v>0</v>
      </c>
      <c r="R26" s="90">
        <f>'Model aktualizovaný (MA)'!R26*'Model aktualizovaný (MA)'!$Y26</f>
        <v>0</v>
      </c>
      <c r="S26" s="90">
        <f>'Model aktualizovaný (MA)'!S26*'Model aktualizovaný (MA)'!$Y26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(MA)'!$Y27</f>
        <v>0</v>
      </c>
      <c r="F27" s="90">
        <f>'Model aktualizovaný (MA)'!F27*'Model aktualizovaný (MA)'!$Y27</f>
        <v>0</v>
      </c>
      <c r="G27" s="90">
        <f>'Model aktualizovaný (MA)'!G27*'Model aktualizovaný (MA)'!$Y27</f>
        <v>0</v>
      </c>
      <c r="H27" s="90">
        <f>'Model aktualizovaný (MA)'!H27*'Model aktualizovaný (MA)'!$Y27</f>
        <v>0</v>
      </c>
      <c r="I27" s="90">
        <f>'Model aktualizovaný (MA)'!I27*'Model aktualizovaný (MA)'!$Y27</f>
        <v>0</v>
      </c>
      <c r="J27" s="90">
        <f>'Model aktualizovaný (MA)'!J27*'Model aktualizovaný (MA)'!$Y27</f>
        <v>0</v>
      </c>
      <c r="K27" s="90">
        <f>'Model aktualizovaný (MA)'!K27*'Model aktualizovaný (MA)'!$Y27</f>
        <v>0</v>
      </c>
      <c r="L27" s="90">
        <f>'Model aktualizovaný (MA)'!L27*'Model aktualizovaný (MA)'!$Y27</f>
        <v>0</v>
      </c>
      <c r="M27" s="90">
        <f>'Model aktualizovaný (MA)'!M27*'Model aktualizovaný (MA)'!$Y27</f>
        <v>0</v>
      </c>
      <c r="N27" s="90">
        <f>'Model aktualizovaný (MA)'!N27*'Model aktualizovaný (MA)'!$Y27</f>
        <v>0</v>
      </c>
      <c r="O27" s="90">
        <f>'Model aktualizovaný (MA)'!O27*'Model aktualizovaný (MA)'!$Y27</f>
        <v>0</v>
      </c>
      <c r="P27" s="90">
        <f>'Model aktualizovaný (MA)'!P27*'Model aktualizovaný (MA)'!$Y27</f>
        <v>0</v>
      </c>
      <c r="Q27" s="90">
        <f>'Model aktualizovaný (MA)'!Q27*'Model aktualizovaný (MA)'!$Y27</f>
        <v>0</v>
      </c>
      <c r="R27" s="90">
        <f>'Model aktualizovaný (MA)'!R27*'Model aktualizovaný (MA)'!$Y27</f>
        <v>0</v>
      </c>
      <c r="S27" s="90">
        <f>'Model aktualizovaný (MA)'!S27*'Model aktualizovaný (MA)'!$Y27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89</v>
      </c>
      <c r="C28" s="9"/>
      <c r="D28" s="157" t="s">
        <v>301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90</v>
      </c>
      <c r="C30" s="9"/>
      <c r="D30" s="157" t="s">
        <v>302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">
        <v>36</v>
      </c>
      <c r="U30" s="23">
        <f>U28/U29</f>
        <v>0</v>
      </c>
    </row>
    <row r="31" spans="1:21" ht="14.45" hidden="1" customHeight="1" x14ac:dyDescent="0.25"/>
  </sheetData>
  <sheetProtection algorithmName="SHA-512" hashValue="MWEHhHxjRApdu99hEuIW0qFb8frzwgvJzWn2u1MaBLYWaWnurKNFBs89tKkovSkZVc8QGN3wS5izodsv5q5gGA==" saltValue="7ZYUJA5MelZnppWGnQO/s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U31"/>
  <sheetViews>
    <sheetView showGridLines="0" zoomScaleNormal="100" workbookViewId="0">
      <pane xSplit="4" topLeftCell="G1" activePane="topRight" state="frozen"/>
      <selection pane="topRight" activeCell="G11" sqref="G11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91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.75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(MA)'!$Z3</f>
        <v>0</v>
      </c>
      <c r="F3" s="83">
        <f>'Model aktualizovaný (MA)'!F3*'Model aktualizovaný (MA)'!$Z3</f>
        <v>0</v>
      </c>
      <c r="G3" s="83">
        <f>'Model aktualizovaný (MA)'!G3*'Model aktualizovaný (MA)'!$Z3</f>
        <v>0</v>
      </c>
      <c r="H3" s="83">
        <f>'Model aktualizovaný (MA)'!H3*'Model aktualizovaný (MA)'!$Z3</f>
        <v>0</v>
      </c>
      <c r="I3" s="83">
        <f>'Model aktualizovaný (MA)'!I3*'Model aktualizovaný (MA)'!$Z3</f>
        <v>0</v>
      </c>
      <c r="J3" s="83">
        <f>'Model aktualizovaný (MA)'!J3*'Model aktualizovaný (MA)'!$Z3</f>
        <v>0</v>
      </c>
      <c r="K3" s="83">
        <f>'Model aktualizovaný (MA)'!K3*'Model aktualizovaný (MA)'!$Z3</f>
        <v>0</v>
      </c>
      <c r="L3" s="83">
        <f>'Model aktualizovaný (MA)'!L3*'Model aktualizovaný (MA)'!$Z3</f>
        <v>0</v>
      </c>
      <c r="M3" s="83">
        <f>'Model aktualizovaný (MA)'!M3*'Model aktualizovaný (MA)'!$Z3</f>
        <v>0</v>
      </c>
      <c r="N3" s="83">
        <f>'Model aktualizovaný (MA)'!N3*'Model aktualizovaný (MA)'!$Z3</f>
        <v>0</v>
      </c>
      <c r="O3" s="83">
        <f>'Model aktualizovaný (MA)'!O3*'Model aktualizovaný (MA)'!$Z3</f>
        <v>0</v>
      </c>
      <c r="P3" s="83">
        <f>'Model aktualizovaný (MA)'!P3*'Model aktualizovaný (MA)'!$Z3</f>
        <v>0</v>
      </c>
      <c r="Q3" s="83">
        <f>'Model aktualizovaný (MA)'!Q3*'Model aktualizovaný (MA)'!$Z3</f>
        <v>0</v>
      </c>
      <c r="R3" s="83">
        <f>'Model aktualizovaný (MA)'!R3*'Model aktualizovaný (MA)'!$Z3</f>
        <v>0</v>
      </c>
      <c r="S3" s="83">
        <f>'Model aktualizovaný (MA)'!S3*'Model aktualizovaný (MA)'!$Z3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(MA)'!$Z4</f>
        <v>0</v>
      </c>
      <c r="F4" s="90">
        <f>'Model aktualizovaný (MA)'!F4*'Model aktualizovaný (MA)'!$Z4</f>
        <v>0</v>
      </c>
      <c r="G4" s="90">
        <f>'Model aktualizovaný (MA)'!G4*'Model aktualizovaný (MA)'!$Z4</f>
        <v>0</v>
      </c>
      <c r="H4" s="90">
        <f>'Model aktualizovaný (MA)'!H4*'Model aktualizovaný (MA)'!$Z4</f>
        <v>0</v>
      </c>
      <c r="I4" s="90">
        <f>'Model aktualizovaný (MA)'!I4*'Model aktualizovaný (MA)'!$Z4</f>
        <v>0</v>
      </c>
      <c r="J4" s="90">
        <f>'Model aktualizovaný (MA)'!J4*'Model aktualizovaný (MA)'!$Z4</f>
        <v>0</v>
      </c>
      <c r="K4" s="90">
        <f>'Model aktualizovaný (MA)'!K4*'Model aktualizovaný (MA)'!$Z4</f>
        <v>0</v>
      </c>
      <c r="L4" s="90">
        <f>'Model aktualizovaný (MA)'!L4*'Model aktualizovaný (MA)'!$Z4</f>
        <v>0</v>
      </c>
      <c r="M4" s="90">
        <f>'Model aktualizovaný (MA)'!M4*'Model aktualizovaný (MA)'!$Z4</f>
        <v>0</v>
      </c>
      <c r="N4" s="90">
        <f>'Model aktualizovaný (MA)'!N4*'Model aktualizovaný (MA)'!$Z4</f>
        <v>0</v>
      </c>
      <c r="O4" s="90">
        <f>'Model aktualizovaný (MA)'!O4*'Model aktualizovaný (MA)'!$Z4</f>
        <v>0</v>
      </c>
      <c r="P4" s="90">
        <f>'Model aktualizovaný (MA)'!P4*'Model aktualizovaný (MA)'!$Z4</f>
        <v>0</v>
      </c>
      <c r="Q4" s="90">
        <f>'Model aktualizovaný (MA)'!Q4*'Model aktualizovaný (MA)'!$Z4</f>
        <v>0</v>
      </c>
      <c r="R4" s="90">
        <f>'Model aktualizovaný (MA)'!R4*'Model aktualizovaný (MA)'!$Z4</f>
        <v>0</v>
      </c>
      <c r="S4" s="90">
        <f>'Model aktualizovaný (MA)'!S4*'Model aktualizovaný (MA)'!$Z4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(MA)'!$Z5</f>
        <v>0</v>
      </c>
      <c r="F5" s="90">
        <f>'Model aktualizovaný (MA)'!F5*'Model aktualizovaný (MA)'!$Z5</f>
        <v>0</v>
      </c>
      <c r="G5" s="90">
        <f>'Model aktualizovaný (MA)'!G5*'Model aktualizovaný (MA)'!$Z5</f>
        <v>0</v>
      </c>
      <c r="H5" s="90">
        <f>'Model aktualizovaný (MA)'!H5*'Model aktualizovaný (MA)'!$Z5</f>
        <v>0</v>
      </c>
      <c r="I5" s="90">
        <f>'Model aktualizovaný (MA)'!I5*'Model aktualizovaný (MA)'!$Z5</f>
        <v>0</v>
      </c>
      <c r="J5" s="90">
        <f>'Model aktualizovaný (MA)'!J5*'Model aktualizovaný (MA)'!$Z5</f>
        <v>0</v>
      </c>
      <c r="K5" s="90">
        <f>'Model aktualizovaný (MA)'!K5*'Model aktualizovaný (MA)'!$Z5</f>
        <v>0</v>
      </c>
      <c r="L5" s="90">
        <f>'Model aktualizovaný (MA)'!L5*'Model aktualizovaný (MA)'!$Z5</f>
        <v>0</v>
      </c>
      <c r="M5" s="90">
        <f>'Model aktualizovaný (MA)'!M5*'Model aktualizovaný (MA)'!$Z5</f>
        <v>0</v>
      </c>
      <c r="N5" s="90">
        <f>'Model aktualizovaný (MA)'!N5*'Model aktualizovaný (MA)'!$Z5</f>
        <v>0</v>
      </c>
      <c r="O5" s="90">
        <f>'Model aktualizovaný (MA)'!O5*'Model aktualizovaný (MA)'!$Z5</f>
        <v>0</v>
      </c>
      <c r="P5" s="90">
        <f>'Model aktualizovaný (MA)'!P5*'Model aktualizovaný (MA)'!$Z5</f>
        <v>0</v>
      </c>
      <c r="Q5" s="90">
        <f>'Model aktualizovaný (MA)'!Q5*'Model aktualizovaný (MA)'!$Z5</f>
        <v>0</v>
      </c>
      <c r="R5" s="90">
        <f>'Model aktualizovaný (MA)'!R5*'Model aktualizovaný (MA)'!$Z5</f>
        <v>0</v>
      </c>
      <c r="S5" s="90">
        <f>'Model aktualizovaný (MA)'!S5*'Model aktualizovaný (MA)'!$Z5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(MA)'!$Z6</f>
        <v>0</v>
      </c>
      <c r="F6" s="90">
        <f>'Model aktualizovaný (MA)'!F6*'Model aktualizovaný (MA)'!$Z6</f>
        <v>0</v>
      </c>
      <c r="G6" s="90">
        <f>'Model aktualizovaný (MA)'!G6*'Model aktualizovaný (MA)'!$Z6</f>
        <v>0</v>
      </c>
      <c r="H6" s="90">
        <f>'Model aktualizovaný (MA)'!H6*'Model aktualizovaný (MA)'!$Z6</f>
        <v>0</v>
      </c>
      <c r="I6" s="90">
        <f>'Model aktualizovaný (MA)'!I6*'Model aktualizovaný (MA)'!$Z6</f>
        <v>0</v>
      </c>
      <c r="J6" s="90">
        <f>'Model aktualizovaný (MA)'!J6*'Model aktualizovaný (MA)'!$Z6</f>
        <v>0</v>
      </c>
      <c r="K6" s="90">
        <f>'Model aktualizovaný (MA)'!K6*'Model aktualizovaný (MA)'!$Z6</f>
        <v>0</v>
      </c>
      <c r="L6" s="90">
        <f>'Model aktualizovaný (MA)'!L6*'Model aktualizovaný (MA)'!$Z6</f>
        <v>0</v>
      </c>
      <c r="M6" s="90">
        <f>'Model aktualizovaný (MA)'!M6*'Model aktualizovaný (MA)'!$Z6</f>
        <v>0</v>
      </c>
      <c r="N6" s="90">
        <f>'Model aktualizovaný (MA)'!N6*'Model aktualizovaný (MA)'!$Z6</f>
        <v>0</v>
      </c>
      <c r="O6" s="90">
        <f>'Model aktualizovaný (MA)'!O6*'Model aktualizovaný (MA)'!$Z6</f>
        <v>0</v>
      </c>
      <c r="P6" s="90">
        <f>'Model aktualizovaný (MA)'!P6*'Model aktualizovaný (MA)'!$Z6</f>
        <v>0</v>
      </c>
      <c r="Q6" s="90">
        <f>'Model aktualizovaný (MA)'!Q6*'Model aktualizovaný (MA)'!$Z6</f>
        <v>0</v>
      </c>
      <c r="R6" s="90">
        <f>'Model aktualizovaný (MA)'!R6*'Model aktualizovaný (MA)'!$Z6</f>
        <v>0</v>
      </c>
      <c r="S6" s="90">
        <f>'Model aktualizovaný (MA)'!S6*'Model aktualizovaný (MA)'!$Z6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(MA)'!$Z7</f>
        <v>0</v>
      </c>
      <c r="F7" s="90">
        <f>'Model aktualizovaný (MA)'!F7*'Model aktualizovaný (MA)'!$Z7</f>
        <v>0</v>
      </c>
      <c r="G7" s="90">
        <f>'Model aktualizovaný (MA)'!G7*'Model aktualizovaný (MA)'!$Z7</f>
        <v>0</v>
      </c>
      <c r="H7" s="90">
        <f>'Model aktualizovaný (MA)'!H7*'Model aktualizovaný (MA)'!$Z7</f>
        <v>0</v>
      </c>
      <c r="I7" s="90">
        <f>'Model aktualizovaný (MA)'!I7*'Model aktualizovaný (MA)'!$Z7</f>
        <v>0</v>
      </c>
      <c r="J7" s="90">
        <f>'Model aktualizovaný (MA)'!J7*'Model aktualizovaný (MA)'!$Z7</f>
        <v>0</v>
      </c>
      <c r="K7" s="90">
        <f>'Model aktualizovaný (MA)'!K7*'Model aktualizovaný (MA)'!$Z7</f>
        <v>0</v>
      </c>
      <c r="L7" s="90">
        <f>'Model aktualizovaný (MA)'!L7*'Model aktualizovaný (MA)'!$Z7</f>
        <v>0</v>
      </c>
      <c r="M7" s="90">
        <f>'Model aktualizovaný (MA)'!M7*'Model aktualizovaný (MA)'!$Z7</f>
        <v>0</v>
      </c>
      <c r="N7" s="90">
        <f>'Model aktualizovaný (MA)'!N7*'Model aktualizovaný (MA)'!$Z7</f>
        <v>0</v>
      </c>
      <c r="O7" s="90">
        <f>'Model aktualizovaný (MA)'!O7*'Model aktualizovaný (MA)'!$Z7</f>
        <v>0</v>
      </c>
      <c r="P7" s="90">
        <f>'Model aktualizovaný (MA)'!P7*'Model aktualizovaný (MA)'!$Z7</f>
        <v>0</v>
      </c>
      <c r="Q7" s="90">
        <f>'Model aktualizovaný (MA)'!Q7*'Model aktualizovaný (MA)'!$Z7</f>
        <v>0</v>
      </c>
      <c r="R7" s="90">
        <f>'Model aktualizovaný (MA)'!R7*'Model aktualizovaný (MA)'!$Z7</f>
        <v>0</v>
      </c>
      <c r="S7" s="90">
        <f>'Model aktualizovaný (MA)'!S7*'Model aktualizovaný (MA)'!$Z7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(MA)'!$Z8</f>
        <v>0</v>
      </c>
      <c r="F8" s="90">
        <f>'Model aktualizovaný (MA)'!F8*'Model aktualizovaný (MA)'!$Z8</f>
        <v>0</v>
      </c>
      <c r="G8" s="90">
        <f>'Model aktualizovaný (MA)'!G8*'Model aktualizovaný (MA)'!$Z8</f>
        <v>0</v>
      </c>
      <c r="H8" s="90">
        <f>'Model aktualizovaný (MA)'!H8*'Model aktualizovaný (MA)'!$Z8</f>
        <v>0</v>
      </c>
      <c r="I8" s="90">
        <f>'Model aktualizovaný (MA)'!I8*'Model aktualizovaný (MA)'!$Z8</f>
        <v>0</v>
      </c>
      <c r="J8" s="90">
        <f>'Model aktualizovaný (MA)'!J8*'Model aktualizovaný (MA)'!$Z8</f>
        <v>0</v>
      </c>
      <c r="K8" s="90">
        <f>'Model aktualizovaný (MA)'!K8*'Model aktualizovaný (MA)'!$Z8</f>
        <v>0</v>
      </c>
      <c r="L8" s="90">
        <f>'Model aktualizovaný (MA)'!L8*'Model aktualizovaný (MA)'!$Z8</f>
        <v>0</v>
      </c>
      <c r="M8" s="90">
        <f>'Model aktualizovaný (MA)'!M8*'Model aktualizovaný (MA)'!$Z8</f>
        <v>0</v>
      </c>
      <c r="N8" s="90">
        <f>'Model aktualizovaný (MA)'!N8*'Model aktualizovaný (MA)'!$Z8</f>
        <v>0</v>
      </c>
      <c r="O8" s="90">
        <f>'Model aktualizovaný (MA)'!O8*'Model aktualizovaný (MA)'!$Z8</f>
        <v>0</v>
      </c>
      <c r="P8" s="90">
        <f>'Model aktualizovaný (MA)'!P8*'Model aktualizovaný (MA)'!$Z8</f>
        <v>0</v>
      </c>
      <c r="Q8" s="90">
        <f>'Model aktualizovaný (MA)'!Q8*'Model aktualizovaný (MA)'!$Z8</f>
        <v>0</v>
      </c>
      <c r="R8" s="90">
        <f>'Model aktualizovaný (MA)'!R8*'Model aktualizovaný (MA)'!$Z8</f>
        <v>0</v>
      </c>
      <c r="S8" s="90">
        <f>'Model aktualizovaný (MA)'!S8*'Model aktualizovaný (MA)'!$Z8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(MA)'!$Z9</f>
        <v>0</v>
      </c>
      <c r="F9" s="90">
        <f>'Model aktualizovaný (MA)'!F9*'Model aktualizovaný (MA)'!$Z9</f>
        <v>0</v>
      </c>
      <c r="G9" s="90">
        <f>'Model aktualizovaný (MA)'!G9*'Model aktualizovaný (MA)'!$Z9</f>
        <v>0</v>
      </c>
      <c r="H9" s="90">
        <f>'Model aktualizovaný (MA)'!H9*'Model aktualizovaný (MA)'!$Z9</f>
        <v>0</v>
      </c>
      <c r="I9" s="90">
        <f>'Model aktualizovaný (MA)'!I9*'Model aktualizovaný (MA)'!$Z9</f>
        <v>0</v>
      </c>
      <c r="J9" s="90">
        <f>'Model aktualizovaný (MA)'!J9*'Model aktualizovaný (MA)'!$Z9</f>
        <v>0</v>
      </c>
      <c r="K9" s="90">
        <f>'Model aktualizovaný (MA)'!K9*'Model aktualizovaný (MA)'!$Z9</f>
        <v>0</v>
      </c>
      <c r="L9" s="90">
        <f>'Model aktualizovaný (MA)'!L9*'Model aktualizovaný (MA)'!$Z9</f>
        <v>0</v>
      </c>
      <c r="M9" s="90">
        <f>'Model aktualizovaný (MA)'!M9*'Model aktualizovaný (MA)'!$Z9</f>
        <v>0</v>
      </c>
      <c r="N9" s="90">
        <f>'Model aktualizovaný (MA)'!N9*'Model aktualizovaný (MA)'!$Z9</f>
        <v>0</v>
      </c>
      <c r="O9" s="90">
        <f>'Model aktualizovaný (MA)'!O9*'Model aktualizovaný (MA)'!$Z9</f>
        <v>0</v>
      </c>
      <c r="P9" s="90">
        <f>'Model aktualizovaný (MA)'!P9*'Model aktualizovaný (MA)'!$Z9</f>
        <v>0</v>
      </c>
      <c r="Q9" s="90">
        <f>'Model aktualizovaný (MA)'!Q9*'Model aktualizovaný (MA)'!$Z9</f>
        <v>0</v>
      </c>
      <c r="R9" s="90">
        <f>'Model aktualizovaný (MA)'!R9*'Model aktualizovaný (MA)'!$Z9</f>
        <v>0</v>
      </c>
      <c r="S9" s="90">
        <f>'Model aktualizovaný (MA)'!S9*'Model aktualizovaný (MA)'!$Z9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(MA)'!$Z10</f>
        <v>0</v>
      </c>
      <c r="F10" s="90">
        <f>'Model aktualizovaný (MA)'!F10*'Model aktualizovaný (MA)'!$Z10</f>
        <v>0</v>
      </c>
      <c r="G10" s="90">
        <f>'Model aktualizovaný (MA)'!G10*'Model aktualizovaný (MA)'!$Z10</f>
        <v>0</v>
      </c>
      <c r="H10" s="90">
        <f>'Model aktualizovaný (MA)'!H10*'Model aktualizovaný (MA)'!$Z10</f>
        <v>0</v>
      </c>
      <c r="I10" s="90">
        <f>'Model aktualizovaný (MA)'!I10*'Model aktualizovaný (MA)'!$Z10</f>
        <v>0</v>
      </c>
      <c r="J10" s="90">
        <f>'Model aktualizovaný (MA)'!J10*'Model aktualizovaný (MA)'!$Z10</f>
        <v>0</v>
      </c>
      <c r="K10" s="90">
        <f>'Model aktualizovaný (MA)'!K10*'Model aktualizovaný (MA)'!$Z10</f>
        <v>0</v>
      </c>
      <c r="L10" s="90">
        <f>'Model aktualizovaný (MA)'!L10*'Model aktualizovaný (MA)'!$Z10</f>
        <v>0</v>
      </c>
      <c r="M10" s="90">
        <f>'Model aktualizovaný (MA)'!M10*'Model aktualizovaný (MA)'!$Z10</f>
        <v>0</v>
      </c>
      <c r="N10" s="90">
        <f>'Model aktualizovaný (MA)'!N10*'Model aktualizovaný (MA)'!$Z10</f>
        <v>0</v>
      </c>
      <c r="O10" s="90">
        <f>'Model aktualizovaný (MA)'!O10*'Model aktualizovaný (MA)'!$Z10</f>
        <v>0</v>
      </c>
      <c r="P10" s="90">
        <f>'Model aktualizovaný (MA)'!P10*'Model aktualizovaný (MA)'!$Z10</f>
        <v>0</v>
      </c>
      <c r="Q10" s="90">
        <f>'Model aktualizovaný (MA)'!Q10*'Model aktualizovaný (MA)'!$Z10</f>
        <v>0</v>
      </c>
      <c r="R10" s="90">
        <f>'Model aktualizovaný (MA)'!R10*'Model aktualizovaný (MA)'!$Z10</f>
        <v>0</v>
      </c>
      <c r="S10" s="90">
        <f>'Model aktualizovaný (MA)'!S10*'Model aktualizovaný (MA)'!$Z10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(MA)'!$Z11</f>
        <v>0</v>
      </c>
      <c r="F11" s="90">
        <f>'Model aktualizovaný (MA)'!F11*'Model aktualizovaný (MA)'!$Z11</f>
        <v>0</v>
      </c>
      <c r="G11" s="90">
        <f>'Model aktualizovaný (MA)'!G11*'Model aktualizovaný (MA)'!$Z11</f>
        <v>0</v>
      </c>
      <c r="H11" s="90">
        <f>'Model aktualizovaný (MA)'!H11*'Model aktualizovaný (MA)'!$Z11</f>
        <v>0</v>
      </c>
      <c r="I11" s="90">
        <f>'Model aktualizovaný (MA)'!I11*'Model aktualizovaný (MA)'!$Z11</f>
        <v>0</v>
      </c>
      <c r="J11" s="90">
        <f>'Model aktualizovaný (MA)'!J11*'Model aktualizovaný (MA)'!$Z11</f>
        <v>0</v>
      </c>
      <c r="K11" s="90">
        <f>'Model aktualizovaný (MA)'!K11*'Model aktualizovaný (MA)'!$Z11</f>
        <v>0</v>
      </c>
      <c r="L11" s="90">
        <f>'Model aktualizovaný (MA)'!L11*'Model aktualizovaný (MA)'!$Z11</f>
        <v>0</v>
      </c>
      <c r="M11" s="90">
        <f>'Model aktualizovaný (MA)'!M11*'Model aktualizovaný (MA)'!$Z11</f>
        <v>0</v>
      </c>
      <c r="N11" s="90">
        <f>'Model aktualizovaný (MA)'!N11*'Model aktualizovaný (MA)'!$Z11</f>
        <v>0</v>
      </c>
      <c r="O11" s="90">
        <f>'Model aktualizovaný (MA)'!O11*'Model aktualizovaný (MA)'!$Z11</f>
        <v>0</v>
      </c>
      <c r="P11" s="90">
        <f>'Model aktualizovaný (MA)'!P11*'Model aktualizovaný (MA)'!$Z11</f>
        <v>0</v>
      </c>
      <c r="Q11" s="90">
        <f>'Model aktualizovaný (MA)'!Q11*'Model aktualizovaný (MA)'!$Z11</f>
        <v>0</v>
      </c>
      <c r="R11" s="90">
        <f>'Model aktualizovaný (MA)'!R11*'Model aktualizovaný (MA)'!$Z11</f>
        <v>0</v>
      </c>
      <c r="S11" s="90">
        <f>'Model aktualizovaný (MA)'!S11*'Model aktualizovaný (MA)'!$Z11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(MA)'!$Z12</f>
        <v>0</v>
      </c>
      <c r="F12" s="90">
        <f>'Model aktualizovaný (MA)'!F12*'Model aktualizovaný (MA)'!$Z12</f>
        <v>0</v>
      </c>
      <c r="G12" s="90">
        <f>'Model aktualizovaný (MA)'!G12*'Model aktualizovaný (MA)'!$Z12</f>
        <v>0</v>
      </c>
      <c r="H12" s="90">
        <f>'Model aktualizovaný (MA)'!H12*'Model aktualizovaný (MA)'!$Z12</f>
        <v>0</v>
      </c>
      <c r="I12" s="90">
        <f>'Model aktualizovaný (MA)'!I12*'Model aktualizovaný (MA)'!$Z12</f>
        <v>0</v>
      </c>
      <c r="J12" s="90">
        <f>'Model aktualizovaný (MA)'!J12*'Model aktualizovaný (MA)'!$Z12</f>
        <v>0</v>
      </c>
      <c r="K12" s="90">
        <f>'Model aktualizovaný (MA)'!K12*'Model aktualizovaný (MA)'!$Z12</f>
        <v>0</v>
      </c>
      <c r="L12" s="90">
        <f>'Model aktualizovaný (MA)'!L12*'Model aktualizovaný (MA)'!$Z12</f>
        <v>0</v>
      </c>
      <c r="M12" s="90">
        <f>'Model aktualizovaný (MA)'!M12*'Model aktualizovaný (MA)'!$Z12</f>
        <v>0</v>
      </c>
      <c r="N12" s="90">
        <f>'Model aktualizovaný (MA)'!N12*'Model aktualizovaný (MA)'!$Z12</f>
        <v>0</v>
      </c>
      <c r="O12" s="90">
        <f>'Model aktualizovaný (MA)'!O12*'Model aktualizovaný (MA)'!$Z12</f>
        <v>0</v>
      </c>
      <c r="P12" s="90">
        <f>'Model aktualizovaný (MA)'!P12*'Model aktualizovaný (MA)'!$Z12</f>
        <v>0</v>
      </c>
      <c r="Q12" s="90">
        <f>'Model aktualizovaný (MA)'!Q12*'Model aktualizovaný (MA)'!$Z12</f>
        <v>0</v>
      </c>
      <c r="R12" s="90">
        <f>'Model aktualizovaný (MA)'!R12*'Model aktualizovaný (MA)'!$Z12</f>
        <v>0</v>
      </c>
      <c r="S12" s="90">
        <f>'Model aktualizovaný (MA)'!S12*'Model aktualizovaný (MA)'!$Z12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(MA)'!$Z13</f>
        <v>0</v>
      </c>
      <c r="F13" s="90">
        <f>'Model aktualizovaný (MA)'!F13*'Model aktualizovaný (MA)'!$Z13</f>
        <v>0</v>
      </c>
      <c r="G13" s="90">
        <f>'Model aktualizovaný (MA)'!G13*'Model aktualizovaný (MA)'!$Z13</f>
        <v>0</v>
      </c>
      <c r="H13" s="90">
        <f>'Model aktualizovaný (MA)'!H13*'Model aktualizovaný (MA)'!$Z13</f>
        <v>0</v>
      </c>
      <c r="I13" s="90">
        <f>'Model aktualizovaný (MA)'!I13*'Model aktualizovaný (MA)'!$Z13</f>
        <v>0</v>
      </c>
      <c r="J13" s="90">
        <f>'Model aktualizovaný (MA)'!J13*'Model aktualizovaný (MA)'!$Z13</f>
        <v>0</v>
      </c>
      <c r="K13" s="90">
        <f>'Model aktualizovaný (MA)'!K13*'Model aktualizovaný (MA)'!$Z13</f>
        <v>0</v>
      </c>
      <c r="L13" s="90">
        <f>'Model aktualizovaný (MA)'!L13*'Model aktualizovaný (MA)'!$Z13</f>
        <v>0</v>
      </c>
      <c r="M13" s="90">
        <f>'Model aktualizovaný (MA)'!M13*'Model aktualizovaný (MA)'!$Z13</f>
        <v>0</v>
      </c>
      <c r="N13" s="90">
        <f>'Model aktualizovaný (MA)'!N13*'Model aktualizovaný (MA)'!$Z13</f>
        <v>0</v>
      </c>
      <c r="O13" s="90">
        <f>'Model aktualizovaný (MA)'!O13*'Model aktualizovaný (MA)'!$Z13</f>
        <v>0</v>
      </c>
      <c r="P13" s="90">
        <f>'Model aktualizovaný (MA)'!P13*'Model aktualizovaný (MA)'!$Z13</f>
        <v>0</v>
      </c>
      <c r="Q13" s="90">
        <f>'Model aktualizovaný (MA)'!Q13*'Model aktualizovaný (MA)'!$Z13</f>
        <v>0</v>
      </c>
      <c r="R13" s="90">
        <f>'Model aktualizovaný (MA)'!R13*'Model aktualizovaný (MA)'!$Z13</f>
        <v>0</v>
      </c>
      <c r="S13" s="90">
        <f>'Model aktualizovaný (MA)'!S13*'Model aktualizovaný (MA)'!$Z13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(MA)'!$Z14</f>
        <v>0</v>
      </c>
      <c r="F14" s="90">
        <f>'Model aktualizovaný (MA)'!F14*'Model aktualizovaný (MA)'!$Z14</f>
        <v>0</v>
      </c>
      <c r="G14" s="90">
        <f>'Model aktualizovaný (MA)'!G14*'Model aktualizovaný (MA)'!$Z14</f>
        <v>0</v>
      </c>
      <c r="H14" s="90">
        <f>'Model aktualizovaný (MA)'!H14*'Model aktualizovaný (MA)'!$Z14</f>
        <v>0</v>
      </c>
      <c r="I14" s="90">
        <f>'Model aktualizovaný (MA)'!I14*'Model aktualizovaný (MA)'!$Z14</f>
        <v>0</v>
      </c>
      <c r="J14" s="90">
        <f>'Model aktualizovaný (MA)'!J14*'Model aktualizovaný (MA)'!$Z14</f>
        <v>0</v>
      </c>
      <c r="K14" s="90">
        <f>'Model aktualizovaný (MA)'!K14*'Model aktualizovaný (MA)'!$Z14</f>
        <v>0</v>
      </c>
      <c r="L14" s="90">
        <f>'Model aktualizovaný (MA)'!L14*'Model aktualizovaný (MA)'!$Z14</f>
        <v>0</v>
      </c>
      <c r="M14" s="90">
        <f>'Model aktualizovaný (MA)'!M14*'Model aktualizovaný (MA)'!$Z14</f>
        <v>0</v>
      </c>
      <c r="N14" s="90">
        <f>'Model aktualizovaný (MA)'!N14*'Model aktualizovaný (MA)'!$Z14</f>
        <v>0</v>
      </c>
      <c r="O14" s="90">
        <f>'Model aktualizovaný (MA)'!O14*'Model aktualizovaný (MA)'!$Z14</f>
        <v>0</v>
      </c>
      <c r="P14" s="90">
        <f>'Model aktualizovaný (MA)'!P14*'Model aktualizovaný (MA)'!$Z14</f>
        <v>0</v>
      </c>
      <c r="Q14" s="90">
        <f>'Model aktualizovaný (MA)'!Q14*'Model aktualizovaný (MA)'!$Z14</f>
        <v>0</v>
      </c>
      <c r="R14" s="90">
        <f>'Model aktualizovaný (MA)'!R14*'Model aktualizovaný (MA)'!$Z14</f>
        <v>0</v>
      </c>
      <c r="S14" s="90">
        <f>'Model aktualizovaný (MA)'!S14*'Model aktualizovaný (MA)'!$Z14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(MA)'!$Z15</f>
        <v>0</v>
      </c>
      <c r="F15" s="90">
        <f>'Model aktualizovaný (MA)'!F15*'Model aktualizovaný (MA)'!$Z15</f>
        <v>0</v>
      </c>
      <c r="G15" s="90">
        <f>'Model aktualizovaný (MA)'!G15*'Model aktualizovaný (MA)'!$Z15</f>
        <v>0</v>
      </c>
      <c r="H15" s="90">
        <f>'Model aktualizovaný (MA)'!H15*'Model aktualizovaný (MA)'!$Z15</f>
        <v>0</v>
      </c>
      <c r="I15" s="90">
        <f>'Model aktualizovaný (MA)'!I15*'Model aktualizovaný (MA)'!$Z15</f>
        <v>0</v>
      </c>
      <c r="J15" s="90">
        <f>'Model aktualizovaný (MA)'!J15*'Model aktualizovaný (MA)'!$Z15</f>
        <v>0</v>
      </c>
      <c r="K15" s="90">
        <f>'Model aktualizovaný (MA)'!K15*'Model aktualizovaný (MA)'!$Z15</f>
        <v>0</v>
      </c>
      <c r="L15" s="90">
        <f>'Model aktualizovaný (MA)'!L15*'Model aktualizovaný (MA)'!$Z15</f>
        <v>0</v>
      </c>
      <c r="M15" s="90">
        <f>'Model aktualizovaný (MA)'!M15*'Model aktualizovaný (MA)'!$Z15</f>
        <v>0</v>
      </c>
      <c r="N15" s="90">
        <f>'Model aktualizovaný (MA)'!N15*'Model aktualizovaný (MA)'!$Z15</f>
        <v>0</v>
      </c>
      <c r="O15" s="90">
        <f>'Model aktualizovaný (MA)'!O15*'Model aktualizovaný (MA)'!$Z15</f>
        <v>0</v>
      </c>
      <c r="P15" s="90">
        <f>'Model aktualizovaný (MA)'!P15*'Model aktualizovaný (MA)'!$Z15</f>
        <v>0</v>
      </c>
      <c r="Q15" s="90">
        <f>'Model aktualizovaný (MA)'!Q15*'Model aktualizovaný (MA)'!$Z15</f>
        <v>0</v>
      </c>
      <c r="R15" s="90">
        <f>'Model aktualizovaný (MA)'!R15*'Model aktualizovaný (MA)'!$Z15</f>
        <v>0</v>
      </c>
      <c r="S15" s="90">
        <f>'Model aktualizovaný (MA)'!S15*'Model aktualizovaný (MA)'!$Z15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(MA)'!$Z16</f>
        <v>0</v>
      </c>
      <c r="F16" s="90">
        <f>'Model aktualizovaný (MA)'!F16*'Model aktualizovaný (MA)'!$Z16</f>
        <v>0</v>
      </c>
      <c r="G16" s="90">
        <f>'Model aktualizovaný (MA)'!G16*'Model aktualizovaný (MA)'!$Z16</f>
        <v>0</v>
      </c>
      <c r="H16" s="90">
        <f>'Model aktualizovaný (MA)'!H16*'Model aktualizovaný (MA)'!$Z16</f>
        <v>0</v>
      </c>
      <c r="I16" s="90">
        <f>'Model aktualizovaný (MA)'!I16*'Model aktualizovaný (MA)'!$Z16</f>
        <v>0</v>
      </c>
      <c r="J16" s="90">
        <f>'Model aktualizovaný (MA)'!J16*'Model aktualizovaný (MA)'!$Z16</f>
        <v>0</v>
      </c>
      <c r="K16" s="90">
        <f>'Model aktualizovaný (MA)'!K16*'Model aktualizovaný (MA)'!$Z16</f>
        <v>0</v>
      </c>
      <c r="L16" s="90">
        <f>'Model aktualizovaný (MA)'!L16*'Model aktualizovaný (MA)'!$Z16</f>
        <v>0</v>
      </c>
      <c r="M16" s="90">
        <f>'Model aktualizovaný (MA)'!M16*'Model aktualizovaný (MA)'!$Z16</f>
        <v>0</v>
      </c>
      <c r="N16" s="90">
        <f>'Model aktualizovaný (MA)'!N16*'Model aktualizovaný (MA)'!$Z16</f>
        <v>0</v>
      </c>
      <c r="O16" s="90">
        <f>'Model aktualizovaný (MA)'!O16*'Model aktualizovaný (MA)'!$Z16</f>
        <v>0</v>
      </c>
      <c r="P16" s="90">
        <f>'Model aktualizovaný (MA)'!P16*'Model aktualizovaný (MA)'!$Z16</f>
        <v>0</v>
      </c>
      <c r="Q16" s="90">
        <f>'Model aktualizovaný (MA)'!Q16*'Model aktualizovaný (MA)'!$Z16</f>
        <v>0</v>
      </c>
      <c r="R16" s="90">
        <f>'Model aktualizovaný (MA)'!R16*'Model aktualizovaný (MA)'!$Z16</f>
        <v>0</v>
      </c>
      <c r="S16" s="90">
        <f>'Model aktualizovaný (MA)'!S16*'Model aktualizovaný (MA)'!$Z16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(MA)'!$Z17</f>
        <v>0</v>
      </c>
      <c r="F17" s="90">
        <f>'Model aktualizovaný (MA)'!F17*'Model aktualizovaný (MA)'!$Z17</f>
        <v>0</v>
      </c>
      <c r="G17" s="90">
        <f>'Model aktualizovaný (MA)'!G17*'Model aktualizovaný (MA)'!$Z17</f>
        <v>0</v>
      </c>
      <c r="H17" s="90">
        <f>'Model aktualizovaný (MA)'!H17*'Model aktualizovaný (MA)'!$Z17</f>
        <v>0</v>
      </c>
      <c r="I17" s="90">
        <f>'Model aktualizovaný (MA)'!I17*'Model aktualizovaný (MA)'!$Z17</f>
        <v>0</v>
      </c>
      <c r="J17" s="90">
        <f>'Model aktualizovaný (MA)'!J17*'Model aktualizovaný (MA)'!$Z17</f>
        <v>0</v>
      </c>
      <c r="K17" s="90">
        <f>'Model aktualizovaný (MA)'!K17*'Model aktualizovaný (MA)'!$Z17</f>
        <v>0</v>
      </c>
      <c r="L17" s="90">
        <f>'Model aktualizovaný (MA)'!L17*'Model aktualizovaný (MA)'!$Z17</f>
        <v>0</v>
      </c>
      <c r="M17" s="90">
        <f>'Model aktualizovaný (MA)'!M17*'Model aktualizovaný (MA)'!$Z17</f>
        <v>0</v>
      </c>
      <c r="N17" s="90">
        <f>'Model aktualizovaný (MA)'!N17*'Model aktualizovaný (MA)'!$Z17</f>
        <v>0</v>
      </c>
      <c r="O17" s="90">
        <f>'Model aktualizovaný (MA)'!O17*'Model aktualizovaný (MA)'!$Z17</f>
        <v>0</v>
      </c>
      <c r="P17" s="90">
        <f>'Model aktualizovaný (MA)'!P17*'Model aktualizovaný (MA)'!$Z17</f>
        <v>0</v>
      </c>
      <c r="Q17" s="90">
        <f>'Model aktualizovaný (MA)'!Q17*'Model aktualizovaný (MA)'!$Z17</f>
        <v>0</v>
      </c>
      <c r="R17" s="90">
        <f>'Model aktualizovaný (MA)'!R17*'Model aktualizovaný (MA)'!$Z17</f>
        <v>0</v>
      </c>
      <c r="S17" s="90">
        <f>'Model aktualizovaný (MA)'!S17*'Model aktualizovaný (MA)'!$Z17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(MA)'!$Z18</f>
        <v>0</v>
      </c>
      <c r="F18" s="90">
        <f>'Model aktualizovaný (MA)'!F18*'Model aktualizovaný (MA)'!$Z18</f>
        <v>0</v>
      </c>
      <c r="G18" s="90">
        <f>'Model aktualizovaný (MA)'!G18*'Model aktualizovaný (MA)'!$Z18</f>
        <v>0</v>
      </c>
      <c r="H18" s="90">
        <f>'Model aktualizovaný (MA)'!H18*'Model aktualizovaný (MA)'!$Z18</f>
        <v>0</v>
      </c>
      <c r="I18" s="90">
        <f>'Model aktualizovaný (MA)'!I18*'Model aktualizovaný (MA)'!$Z18</f>
        <v>0</v>
      </c>
      <c r="J18" s="90">
        <f>'Model aktualizovaný (MA)'!J18*'Model aktualizovaný (MA)'!$Z18</f>
        <v>0</v>
      </c>
      <c r="K18" s="90">
        <f>'Model aktualizovaný (MA)'!K18*'Model aktualizovaný (MA)'!$Z18</f>
        <v>0</v>
      </c>
      <c r="L18" s="90">
        <f>'Model aktualizovaný (MA)'!L18*'Model aktualizovaný (MA)'!$Z18</f>
        <v>0</v>
      </c>
      <c r="M18" s="90">
        <f>'Model aktualizovaný (MA)'!M18*'Model aktualizovaný (MA)'!$Z18</f>
        <v>0</v>
      </c>
      <c r="N18" s="90">
        <f>'Model aktualizovaný (MA)'!N18*'Model aktualizovaný (MA)'!$Z18</f>
        <v>0</v>
      </c>
      <c r="O18" s="90">
        <f>'Model aktualizovaný (MA)'!O18*'Model aktualizovaný (MA)'!$Z18</f>
        <v>0</v>
      </c>
      <c r="P18" s="90">
        <f>'Model aktualizovaný (MA)'!P18*'Model aktualizovaný (MA)'!$Z18</f>
        <v>0</v>
      </c>
      <c r="Q18" s="90">
        <f>'Model aktualizovaný (MA)'!Q18*'Model aktualizovaný (MA)'!$Z18</f>
        <v>0</v>
      </c>
      <c r="R18" s="90">
        <f>'Model aktualizovaný (MA)'!R18*'Model aktualizovaný (MA)'!$Z18</f>
        <v>0</v>
      </c>
      <c r="S18" s="90">
        <f>'Model aktualizovaný (MA)'!S18*'Model aktualizovaný (MA)'!$Z18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(MA)'!$Z19</f>
        <v>0</v>
      </c>
      <c r="F19" s="90">
        <f>'Model aktualizovaný (MA)'!F19*'Model aktualizovaný (MA)'!$Z19</f>
        <v>0</v>
      </c>
      <c r="G19" s="90">
        <f>'Model aktualizovaný (MA)'!G19*'Model aktualizovaný (MA)'!$Z19</f>
        <v>0</v>
      </c>
      <c r="H19" s="90">
        <f>'Model aktualizovaný (MA)'!H19*'Model aktualizovaný (MA)'!$Z19</f>
        <v>0</v>
      </c>
      <c r="I19" s="90">
        <f>'Model aktualizovaný (MA)'!I19*'Model aktualizovaný (MA)'!$Z19</f>
        <v>0</v>
      </c>
      <c r="J19" s="90">
        <f>'Model aktualizovaný (MA)'!J19*'Model aktualizovaný (MA)'!$Z19</f>
        <v>0</v>
      </c>
      <c r="K19" s="90">
        <f>'Model aktualizovaný (MA)'!K19*'Model aktualizovaný (MA)'!$Z19</f>
        <v>0</v>
      </c>
      <c r="L19" s="90">
        <f>'Model aktualizovaný (MA)'!L19*'Model aktualizovaný (MA)'!$Z19</f>
        <v>0</v>
      </c>
      <c r="M19" s="90">
        <f>'Model aktualizovaný (MA)'!M19*'Model aktualizovaný (MA)'!$Z19</f>
        <v>0</v>
      </c>
      <c r="N19" s="90">
        <f>'Model aktualizovaný (MA)'!N19*'Model aktualizovaný (MA)'!$Z19</f>
        <v>0</v>
      </c>
      <c r="O19" s="90">
        <f>'Model aktualizovaný (MA)'!O19*'Model aktualizovaný (MA)'!$Z19</f>
        <v>0</v>
      </c>
      <c r="P19" s="90">
        <f>'Model aktualizovaný (MA)'!P19*'Model aktualizovaný (MA)'!$Z19</f>
        <v>0</v>
      </c>
      <c r="Q19" s="90">
        <f>'Model aktualizovaný (MA)'!Q19*'Model aktualizovaný (MA)'!$Z19</f>
        <v>0</v>
      </c>
      <c r="R19" s="90">
        <f>'Model aktualizovaný (MA)'!R19*'Model aktualizovaný (MA)'!$Z19</f>
        <v>0</v>
      </c>
      <c r="S19" s="90">
        <f>'Model aktualizovaný (MA)'!S19*'Model aktualizovaný (MA)'!$Z19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(MA)'!$Z20</f>
        <v>0</v>
      </c>
      <c r="F20" s="90">
        <f>'Model aktualizovaný (MA)'!F20*'Model aktualizovaný (MA)'!$Z20</f>
        <v>0</v>
      </c>
      <c r="G20" s="90">
        <f>'Model aktualizovaný (MA)'!G20*'Model aktualizovaný (MA)'!$Z20</f>
        <v>0</v>
      </c>
      <c r="H20" s="90">
        <f>'Model aktualizovaný (MA)'!H20*'Model aktualizovaný (MA)'!$Z20</f>
        <v>0</v>
      </c>
      <c r="I20" s="90">
        <f>'Model aktualizovaný (MA)'!I20*'Model aktualizovaný (MA)'!$Z20</f>
        <v>0</v>
      </c>
      <c r="J20" s="90">
        <f>'Model aktualizovaný (MA)'!J20*'Model aktualizovaný (MA)'!$Z20</f>
        <v>0</v>
      </c>
      <c r="K20" s="90">
        <f>'Model aktualizovaný (MA)'!K20*'Model aktualizovaný (MA)'!$Z20</f>
        <v>0</v>
      </c>
      <c r="L20" s="90">
        <f>'Model aktualizovaný (MA)'!L20*'Model aktualizovaný (MA)'!$Z20</f>
        <v>0</v>
      </c>
      <c r="M20" s="90">
        <f>'Model aktualizovaný (MA)'!M20*'Model aktualizovaný (MA)'!$Z20</f>
        <v>0</v>
      </c>
      <c r="N20" s="90">
        <f>'Model aktualizovaný (MA)'!N20*'Model aktualizovaný (MA)'!$Z20</f>
        <v>0</v>
      </c>
      <c r="O20" s="90">
        <f>'Model aktualizovaný (MA)'!O20*'Model aktualizovaný (MA)'!$Z20</f>
        <v>0</v>
      </c>
      <c r="P20" s="90">
        <f>'Model aktualizovaný (MA)'!P20*'Model aktualizovaný (MA)'!$Z20</f>
        <v>0</v>
      </c>
      <c r="Q20" s="90">
        <f>'Model aktualizovaný (MA)'!Q20*'Model aktualizovaný (MA)'!$Z20</f>
        <v>0</v>
      </c>
      <c r="R20" s="90">
        <f>'Model aktualizovaný (MA)'!R20*'Model aktualizovaný (MA)'!$Z20</f>
        <v>0</v>
      </c>
      <c r="S20" s="90">
        <f>'Model aktualizovaný (MA)'!S20*'Model aktualizovaný (MA)'!$Z20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(MA)'!$Z21</f>
        <v>0</v>
      </c>
      <c r="F21" s="90">
        <f>'Model aktualizovaný (MA)'!F21*'Model aktualizovaný (MA)'!$Z21</f>
        <v>0</v>
      </c>
      <c r="G21" s="90">
        <f>'Model aktualizovaný (MA)'!G21*'Model aktualizovaný (MA)'!$Z21</f>
        <v>0</v>
      </c>
      <c r="H21" s="90">
        <f>'Model aktualizovaný (MA)'!H21*'Model aktualizovaný (MA)'!$Z21</f>
        <v>0</v>
      </c>
      <c r="I21" s="90">
        <f>'Model aktualizovaný (MA)'!I21*'Model aktualizovaný (MA)'!$Z21</f>
        <v>0</v>
      </c>
      <c r="J21" s="90">
        <f>'Model aktualizovaný (MA)'!J21*'Model aktualizovaný (MA)'!$Z21</f>
        <v>0</v>
      </c>
      <c r="K21" s="90">
        <f>'Model aktualizovaný (MA)'!K21*'Model aktualizovaný (MA)'!$Z21</f>
        <v>0</v>
      </c>
      <c r="L21" s="90">
        <f>'Model aktualizovaný (MA)'!L21*'Model aktualizovaný (MA)'!$Z21</f>
        <v>0</v>
      </c>
      <c r="M21" s="90">
        <f>'Model aktualizovaný (MA)'!M21*'Model aktualizovaný (MA)'!$Z21</f>
        <v>0</v>
      </c>
      <c r="N21" s="90">
        <f>'Model aktualizovaný (MA)'!N21*'Model aktualizovaný (MA)'!$Z21</f>
        <v>0</v>
      </c>
      <c r="O21" s="90">
        <f>'Model aktualizovaný (MA)'!O21*'Model aktualizovaný (MA)'!$Z21</f>
        <v>0</v>
      </c>
      <c r="P21" s="90">
        <f>'Model aktualizovaný (MA)'!P21*'Model aktualizovaný (MA)'!$Z21</f>
        <v>0</v>
      </c>
      <c r="Q21" s="90">
        <f>'Model aktualizovaný (MA)'!Q21*'Model aktualizovaný (MA)'!$Z21</f>
        <v>0</v>
      </c>
      <c r="R21" s="90">
        <f>'Model aktualizovaný (MA)'!R21*'Model aktualizovaný (MA)'!$Z21</f>
        <v>0</v>
      </c>
      <c r="S21" s="90">
        <f>'Model aktualizovaný (MA)'!S21*'Model aktualizovaný (MA)'!$Z21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(MA)'!$Z22</f>
        <v>0</v>
      </c>
      <c r="F22" s="90">
        <f>'Model aktualizovaný (MA)'!F22*'Model aktualizovaný (MA)'!$Z22</f>
        <v>0</v>
      </c>
      <c r="G22" s="90">
        <f>'Model aktualizovaný (MA)'!G22*'Model aktualizovaný (MA)'!$Z22</f>
        <v>0</v>
      </c>
      <c r="H22" s="90">
        <f>'Model aktualizovaný (MA)'!H22*'Model aktualizovaný (MA)'!$Z22</f>
        <v>0</v>
      </c>
      <c r="I22" s="90">
        <f>'Model aktualizovaný (MA)'!I22*'Model aktualizovaný (MA)'!$Z22</f>
        <v>0</v>
      </c>
      <c r="J22" s="90">
        <f>'Model aktualizovaný (MA)'!J22*'Model aktualizovaný (MA)'!$Z22</f>
        <v>0</v>
      </c>
      <c r="K22" s="90">
        <f>'Model aktualizovaný (MA)'!K22*'Model aktualizovaný (MA)'!$Z22</f>
        <v>0</v>
      </c>
      <c r="L22" s="90">
        <f>'Model aktualizovaný (MA)'!L22*'Model aktualizovaný (MA)'!$Z22</f>
        <v>0</v>
      </c>
      <c r="M22" s="90">
        <f>'Model aktualizovaný (MA)'!M22*'Model aktualizovaný (MA)'!$Z22</f>
        <v>0</v>
      </c>
      <c r="N22" s="90">
        <f>'Model aktualizovaný (MA)'!N22*'Model aktualizovaný (MA)'!$Z22</f>
        <v>0</v>
      </c>
      <c r="O22" s="90">
        <f>'Model aktualizovaný (MA)'!O22*'Model aktualizovaný (MA)'!$Z22</f>
        <v>0</v>
      </c>
      <c r="P22" s="90">
        <f>'Model aktualizovaný (MA)'!P22*'Model aktualizovaný (MA)'!$Z22</f>
        <v>0</v>
      </c>
      <c r="Q22" s="90">
        <f>'Model aktualizovaný (MA)'!Q22*'Model aktualizovaný (MA)'!$Z22</f>
        <v>0</v>
      </c>
      <c r="R22" s="90">
        <f>'Model aktualizovaný (MA)'!R22*'Model aktualizovaný (MA)'!$Z22</f>
        <v>0</v>
      </c>
      <c r="S22" s="90">
        <f>'Model aktualizovaný (MA)'!S22*'Model aktualizovaný (MA)'!$Z22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(MA)'!$Z23</f>
        <v>0</v>
      </c>
      <c r="F23" s="90">
        <f>'Model aktualizovaný (MA)'!F23*'Model aktualizovaný (MA)'!$Z23</f>
        <v>0</v>
      </c>
      <c r="G23" s="90">
        <f>'Model aktualizovaný (MA)'!G23*'Model aktualizovaný (MA)'!$Z23</f>
        <v>0</v>
      </c>
      <c r="H23" s="90">
        <f>'Model aktualizovaný (MA)'!H23*'Model aktualizovaný (MA)'!$Z23</f>
        <v>0</v>
      </c>
      <c r="I23" s="90">
        <f>'Model aktualizovaný (MA)'!I23*'Model aktualizovaný (MA)'!$Z23</f>
        <v>0</v>
      </c>
      <c r="J23" s="90">
        <f>'Model aktualizovaný (MA)'!J23*'Model aktualizovaný (MA)'!$Z23</f>
        <v>0</v>
      </c>
      <c r="K23" s="90">
        <f>'Model aktualizovaný (MA)'!K23*'Model aktualizovaný (MA)'!$Z23</f>
        <v>0</v>
      </c>
      <c r="L23" s="90">
        <f>'Model aktualizovaný (MA)'!L23*'Model aktualizovaný (MA)'!$Z23</f>
        <v>0</v>
      </c>
      <c r="M23" s="90">
        <f>'Model aktualizovaný (MA)'!M23*'Model aktualizovaný (MA)'!$Z23</f>
        <v>0</v>
      </c>
      <c r="N23" s="90">
        <f>'Model aktualizovaný (MA)'!N23*'Model aktualizovaný (MA)'!$Z23</f>
        <v>0</v>
      </c>
      <c r="O23" s="90">
        <f>'Model aktualizovaný (MA)'!O23*'Model aktualizovaný (MA)'!$Z23</f>
        <v>0</v>
      </c>
      <c r="P23" s="90">
        <f>'Model aktualizovaný (MA)'!P23*'Model aktualizovaný (MA)'!$Z23</f>
        <v>0</v>
      </c>
      <c r="Q23" s="90">
        <f>'Model aktualizovaný (MA)'!Q23*'Model aktualizovaný (MA)'!$Z23</f>
        <v>0</v>
      </c>
      <c r="R23" s="90">
        <f>'Model aktualizovaný (MA)'!R23*'Model aktualizovaný (MA)'!$Z23</f>
        <v>0</v>
      </c>
      <c r="S23" s="90">
        <f>'Model aktualizovaný (MA)'!S23*'Model aktualizovaný (MA)'!$Z23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(MA)'!$Z24</f>
        <v>0</v>
      </c>
      <c r="F24" s="90">
        <f>'Model aktualizovaný (MA)'!F24*'Model aktualizovaný (MA)'!$Z24</f>
        <v>0</v>
      </c>
      <c r="G24" s="90">
        <f>'Model aktualizovaný (MA)'!G24*'Model aktualizovaný (MA)'!$Z24</f>
        <v>0</v>
      </c>
      <c r="H24" s="90">
        <f>'Model aktualizovaný (MA)'!H24*'Model aktualizovaný (MA)'!$Z24</f>
        <v>0</v>
      </c>
      <c r="I24" s="90">
        <f>'Model aktualizovaný (MA)'!I24*'Model aktualizovaný (MA)'!$Z24</f>
        <v>0</v>
      </c>
      <c r="J24" s="90">
        <f>'Model aktualizovaný (MA)'!J24*'Model aktualizovaný (MA)'!$Z24</f>
        <v>0</v>
      </c>
      <c r="K24" s="90">
        <f>'Model aktualizovaný (MA)'!K24*'Model aktualizovaný (MA)'!$Z24</f>
        <v>0</v>
      </c>
      <c r="L24" s="90">
        <f>'Model aktualizovaný (MA)'!L24*'Model aktualizovaný (MA)'!$Z24</f>
        <v>0</v>
      </c>
      <c r="M24" s="90">
        <f>'Model aktualizovaný (MA)'!M24*'Model aktualizovaný (MA)'!$Z24</f>
        <v>0</v>
      </c>
      <c r="N24" s="90">
        <f>'Model aktualizovaný (MA)'!N24*'Model aktualizovaný (MA)'!$Z24</f>
        <v>0</v>
      </c>
      <c r="O24" s="90">
        <f>'Model aktualizovaný (MA)'!O24*'Model aktualizovaný (MA)'!$Z24</f>
        <v>0</v>
      </c>
      <c r="P24" s="90">
        <f>'Model aktualizovaný (MA)'!P24*'Model aktualizovaný (MA)'!$Z24</f>
        <v>0</v>
      </c>
      <c r="Q24" s="90">
        <f>'Model aktualizovaný (MA)'!Q24*'Model aktualizovaný (MA)'!$Z24</f>
        <v>0</v>
      </c>
      <c r="R24" s="90">
        <f>'Model aktualizovaný (MA)'!R24*'Model aktualizovaný (MA)'!$Z24</f>
        <v>0</v>
      </c>
      <c r="S24" s="90">
        <f>'Model aktualizovaný (MA)'!S24*'Model aktualizovaný (MA)'!$Z24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(MA)'!$Z25</f>
        <v>0</v>
      </c>
      <c r="F25" s="90">
        <f>'Model aktualizovaný (MA)'!F25*'Model aktualizovaný (MA)'!$Z25</f>
        <v>0</v>
      </c>
      <c r="G25" s="90">
        <f>'Model aktualizovaný (MA)'!G25*'Model aktualizovaný (MA)'!$Z25</f>
        <v>0</v>
      </c>
      <c r="H25" s="90">
        <f>'Model aktualizovaný (MA)'!H25*'Model aktualizovaný (MA)'!$Z25</f>
        <v>0</v>
      </c>
      <c r="I25" s="90">
        <f>'Model aktualizovaný (MA)'!I25*'Model aktualizovaný (MA)'!$Z25</f>
        <v>0</v>
      </c>
      <c r="J25" s="90">
        <f>'Model aktualizovaný (MA)'!J25*'Model aktualizovaný (MA)'!$Z25</f>
        <v>0</v>
      </c>
      <c r="K25" s="90">
        <f>'Model aktualizovaný (MA)'!K25*'Model aktualizovaný (MA)'!$Z25</f>
        <v>0</v>
      </c>
      <c r="L25" s="90">
        <f>'Model aktualizovaný (MA)'!L25*'Model aktualizovaný (MA)'!$Z25</f>
        <v>0</v>
      </c>
      <c r="M25" s="90">
        <f>'Model aktualizovaný (MA)'!M25*'Model aktualizovaný (MA)'!$Z25</f>
        <v>0</v>
      </c>
      <c r="N25" s="90">
        <f>'Model aktualizovaný (MA)'!N25*'Model aktualizovaný (MA)'!$Z25</f>
        <v>0</v>
      </c>
      <c r="O25" s="90">
        <f>'Model aktualizovaný (MA)'!O25*'Model aktualizovaný (MA)'!$Z25</f>
        <v>0</v>
      </c>
      <c r="P25" s="90">
        <f>'Model aktualizovaný (MA)'!P25*'Model aktualizovaný (MA)'!$Z25</f>
        <v>0</v>
      </c>
      <c r="Q25" s="90">
        <f>'Model aktualizovaný (MA)'!Q25*'Model aktualizovaný (MA)'!$Z25</f>
        <v>0</v>
      </c>
      <c r="R25" s="90">
        <f>'Model aktualizovaný (MA)'!R25*'Model aktualizovaný (MA)'!$Z25</f>
        <v>0</v>
      </c>
      <c r="S25" s="90">
        <f>'Model aktualizovaný (MA)'!S25*'Model aktualizovaný (MA)'!$Z25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(MA)'!$Z26</f>
        <v>0</v>
      </c>
      <c r="F26" s="90">
        <f>'Model aktualizovaný (MA)'!F26*'Model aktualizovaný (MA)'!$Z26</f>
        <v>0</v>
      </c>
      <c r="G26" s="90">
        <f>'Model aktualizovaný (MA)'!G26*'Model aktualizovaný (MA)'!$Z26</f>
        <v>0</v>
      </c>
      <c r="H26" s="90">
        <f>'Model aktualizovaný (MA)'!H26*'Model aktualizovaný (MA)'!$Z26</f>
        <v>0</v>
      </c>
      <c r="I26" s="90">
        <f>'Model aktualizovaný (MA)'!I26*'Model aktualizovaný (MA)'!$Z26</f>
        <v>0</v>
      </c>
      <c r="J26" s="90">
        <f>'Model aktualizovaný (MA)'!J26*'Model aktualizovaný (MA)'!$Z26</f>
        <v>0</v>
      </c>
      <c r="K26" s="90">
        <f>'Model aktualizovaný (MA)'!K26*'Model aktualizovaný (MA)'!$Z26</f>
        <v>0</v>
      </c>
      <c r="L26" s="90">
        <f>'Model aktualizovaný (MA)'!L26*'Model aktualizovaný (MA)'!$Z26</f>
        <v>0</v>
      </c>
      <c r="M26" s="90">
        <f>'Model aktualizovaný (MA)'!M26*'Model aktualizovaný (MA)'!$Z26</f>
        <v>0</v>
      </c>
      <c r="N26" s="90">
        <f>'Model aktualizovaný (MA)'!N26*'Model aktualizovaný (MA)'!$Z26</f>
        <v>0</v>
      </c>
      <c r="O26" s="90">
        <f>'Model aktualizovaný (MA)'!O26*'Model aktualizovaný (MA)'!$Z26</f>
        <v>0</v>
      </c>
      <c r="P26" s="90">
        <f>'Model aktualizovaný (MA)'!P26*'Model aktualizovaný (MA)'!$Z26</f>
        <v>0</v>
      </c>
      <c r="Q26" s="90">
        <f>'Model aktualizovaný (MA)'!Q26*'Model aktualizovaný (MA)'!$Z26</f>
        <v>0</v>
      </c>
      <c r="R26" s="90">
        <f>'Model aktualizovaný (MA)'!R26*'Model aktualizovaný (MA)'!$Z26</f>
        <v>0</v>
      </c>
      <c r="S26" s="90">
        <f>'Model aktualizovaný (MA)'!S26*'Model aktualizovaný (MA)'!$Z26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(MA)'!$Z27</f>
        <v>0</v>
      </c>
      <c r="F27" s="90">
        <f>'Model aktualizovaný (MA)'!F27*'Model aktualizovaný (MA)'!$Z27</f>
        <v>0</v>
      </c>
      <c r="G27" s="90">
        <f>'Model aktualizovaný (MA)'!G27*'Model aktualizovaný (MA)'!$Z27</f>
        <v>0</v>
      </c>
      <c r="H27" s="90">
        <f>'Model aktualizovaný (MA)'!H27*'Model aktualizovaný (MA)'!$Z27</f>
        <v>0</v>
      </c>
      <c r="I27" s="90">
        <f>'Model aktualizovaný (MA)'!I27*'Model aktualizovaný (MA)'!$Z27</f>
        <v>0</v>
      </c>
      <c r="J27" s="90">
        <f>'Model aktualizovaný (MA)'!J27*'Model aktualizovaný (MA)'!$Z27</f>
        <v>0</v>
      </c>
      <c r="K27" s="90">
        <f>'Model aktualizovaný (MA)'!K27*'Model aktualizovaný (MA)'!$Z27</f>
        <v>0</v>
      </c>
      <c r="L27" s="90">
        <f>'Model aktualizovaný (MA)'!L27*'Model aktualizovaný (MA)'!$Z27</f>
        <v>0</v>
      </c>
      <c r="M27" s="90">
        <f>'Model aktualizovaný (MA)'!M27*'Model aktualizovaný (MA)'!$Z27</f>
        <v>0</v>
      </c>
      <c r="N27" s="90">
        <f>'Model aktualizovaný (MA)'!N27*'Model aktualizovaný (MA)'!$Z27</f>
        <v>0</v>
      </c>
      <c r="O27" s="90">
        <f>'Model aktualizovaný (MA)'!O27*'Model aktualizovaný (MA)'!$Z27</f>
        <v>0</v>
      </c>
      <c r="P27" s="90">
        <f>'Model aktualizovaný (MA)'!P27*'Model aktualizovaný (MA)'!$Z27</f>
        <v>0</v>
      </c>
      <c r="Q27" s="90">
        <f>'Model aktualizovaný (MA)'!Q27*'Model aktualizovaný (MA)'!$Z27</f>
        <v>0</v>
      </c>
      <c r="R27" s="90">
        <f>'Model aktualizovaný (MA)'!R27*'Model aktualizovaný (MA)'!$Z27</f>
        <v>0</v>
      </c>
      <c r="S27" s="90">
        <f>'Model aktualizovaný (MA)'!S27*'Model aktualizovaný (MA)'!$Z27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92</v>
      </c>
      <c r="C28" s="9"/>
      <c r="D28" s="157" t="s">
        <v>93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159">
        <f t="shared" si="0"/>
        <v>39116400</v>
      </c>
      <c r="U29" s="160">
        <f>AVERAGE(E29:S29)</f>
        <v>2607760</v>
      </c>
    </row>
    <row r="30" spans="1:21" s="1" customFormat="1" ht="16.5" thickBot="1" x14ac:dyDescent="0.3">
      <c r="A30" s="8">
        <v>27</v>
      </c>
      <c r="B30" s="9" t="s">
        <v>94</v>
      </c>
      <c r="C30" s="9"/>
      <c r="D30" s="157" t="s">
        <v>95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">
        <v>36</v>
      </c>
      <c r="U30" s="23">
        <f>U28/U29</f>
        <v>0</v>
      </c>
    </row>
    <row r="31" spans="1:21" ht="14.45" customHeight="1" x14ac:dyDescent="0.25"/>
  </sheetData>
  <sheetProtection algorithmName="SHA-512" hashValue="hGJjUOYuPU7qaA5nsSb3pcYvwLMJW5rUXebVwctazLVCUKU4MQKBhnvFUpoyNPCmDE/8hIVvniol3b8iMbiZDQ==" saltValue="IbUgY18qOAKGUrpRUJks/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Q83"/>
  <sheetViews>
    <sheetView showGridLines="0" zoomScaleNormal="100" workbookViewId="0">
      <pane xSplit="2" topLeftCell="C1" activePane="topRight" state="frozen"/>
      <selection pane="topRight" activeCell="B14" sqref="B14"/>
    </sheetView>
  </sheetViews>
  <sheetFormatPr defaultColWidth="0" defaultRowHeight="15" zeroHeight="1" x14ac:dyDescent="0.25"/>
  <cols>
    <col min="1" max="1" width="56.7109375" bestFit="1" customWidth="1"/>
    <col min="2" max="2" width="8.7109375" bestFit="1" customWidth="1"/>
    <col min="3" max="17" width="12.7109375" customWidth="1"/>
    <col min="18" max="16384" width="9.140625" hidden="1"/>
  </cols>
  <sheetData>
    <row r="1" spans="1:17" x14ac:dyDescent="0.25">
      <c r="A1" s="54" t="s">
        <v>4</v>
      </c>
      <c r="B1" s="352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75"/>
    </row>
    <row r="2" spans="1:17" ht="15.75" thickBot="1" x14ac:dyDescent="0.3">
      <c r="A2" s="10" t="s">
        <v>9</v>
      </c>
      <c r="B2" s="55"/>
      <c r="C2" s="12" t="str">
        <f>'Model aktualizovaný (MA)'!E2</f>
        <v>2029/30</v>
      </c>
      <c r="D2" s="12" t="str">
        <f>'Model aktualizovaný (MA)'!F2</f>
        <v>2030/31</v>
      </c>
      <c r="E2" s="12" t="str">
        <f>'Model aktualizovaný (MA)'!G2</f>
        <v>2031/32</v>
      </c>
      <c r="F2" s="12" t="str">
        <f>'Model aktualizovaný (MA)'!H2</f>
        <v>2032/33</v>
      </c>
      <c r="G2" s="12" t="str">
        <f>'Model aktualizovaný (MA)'!I2</f>
        <v>2033/34</v>
      </c>
      <c r="H2" s="12" t="str">
        <f>'Model aktualizovaný (MA)'!J2</f>
        <v>2034/35</v>
      </c>
      <c r="I2" s="12" t="str">
        <f>'Model aktualizovaný (MA)'!K2</f>
        <v>2035/36</v>
      </c>
      <c r="J2" s="12" t="str">
        <f>'Model aktualizovaný (MA)'!L2</f>
        <v>2036/37</v>
      </c>
      <c r="K2" s="12" t="str">
        <f>'Model aktualizovaný (MA)'!M2</f>
        <v>2037/38</v>
      </c>
      <c r="L2" s="12" t="str">
        <f>'Model aktualizovaný (MA)'!N2</f>
        <v>2038/39</v>
      </c>
      <c r="M2" s="12" t="str">
        <f>'Model aktualizovaný (MA)'!O2</f>
        <v>2039/40</v>
      </c>
      <c r="N2" s="12" t="str">
        <f>'Model aktualizovaný (MA)'!P2</f>
        <v>2040/41</v>
      </c>
      <c r="O2" s="12" t="str">
        <f>'Model aktualizovaný (MA)'!Q2</f>
        <v>2041/42</v>
      </c>
      <c r="P2" s="12" t="str">
        <f>'Model aktualizovaný (MA)'!R2</f>
        <v>2042/43</v>
      </c>
      <c r="Q2" s="16" t="str">
        <f>'Model aktualizovaný (MA)'!S2</f>
        <v>2043/44</v>
      </c>
    </row>
    <row r="3" spans="1:17" ht="15.75" thickTop="1" x14ac:dyDescent="0.25">
      <c r="A3" s="20" t="s">
        <v>96</v>
      </c>
      <c r="B3" s="62" t="s">
        <v>23</v>
      </c>
      <c r="C3" s="353">
        <f>'Provoz výchozí'!AG3</f>
        <v>2607760</v>
      </c>
      <c r="D3" s="354">
        <f>'Provoz výchozí'!AH3</f>
        <v>2607760</v>
      </c>
      <c r="E3" s="354">
        <f>'Provoz výchozí'!AI3</f>
        <v>2607760</v>
      </c>
      <c r="F3" s="354">
        <f>'Provoz výchozí'!AJ3</f>
        <v>2607760</v>
      </c>
      <c r="G3" s="354">
        <f>'Provoz výchozí'!AK3</f>
        <v>2607760</v>
      </c>
      <c r="H3" s="354">
        <f>'Provoz výchozí'!AL3</f>
        <v>2607760</v>
      </c>
      <c r="I3" s="354">
        <f>'Provoz výchozí'!AM3</f>
        <v>2607760</v>
      </c>
      <c r="J3" s="354">
        <f>'Provoz výchozí'!AN3</f>
        <v>2607760</v>
      </c>
      <c r="K3" s="354">
        <f>'Provoz výchozí'!AO3</f>
        <v>2607760</v>
      </c>
      <c r="L3" s="354">
        <f>'Provoz výchozí'!AP3</f>
        <v>2607760</v>
      </c>
      <c r="M3" s="354">
        <f>'Provoz výchozí'!AQ3</f>
        <v>2607760</v>
      </c>
      <c r="N3" s="354">
        <f>'Provoz výchozí'!AR3</f>
        <v>2607760</v>
      </c>
      <c r="O3" s="354">
        <f>'Provoz výchozí'!AS3</f>
        <v>2607760</v>
      </c>
      <c r="P3" s="354">
        <f>'Provoz výchozí'!AT3</f>
        <v>2607760</v>
      </c>
      <c r="Q3" s="355">
        <f>'Provoz výchozí'!AU3</f>
        <v>2607760</v>
      </c>
    </row>
    <row r="4" spans="1:17" x14ac:dyDescent="0.25">
      <c r="A4" s="20" t="s">
        <v>262</v>
      </c>
      <c r="B4" s="62" t="s">
        <v>293</v>
      </c>
      <c r="C4" s="356">
        <f>'Provoz výchozí'!AG4</f>
        <v>218207880</v>
      </c>
      <c r="D4" s="30">
        <f>'Provoz výchozí'!AH4</f>
        <v>218207880</v>
      </c>
      <c r="E4" s="30">
        <f>'Provoz výchozí'!AI4</f>
        <v>218207880</v>
      </c>
      <c r="F4" s="30">
        <f>'Provoz výchozí'!AJ4</f>
        <v>218207880</v>
      </c>
      <c r="G4" s="30">
        <f>'Provoz výchozí'!AK4</f>
        <v>218207880</v>
      </c>
      <c r="H4" s="30">
        <f>'Provoz výchozí'!AL4</f>
        <v>218207880</v>
      </c>
      <c r="I4" s="30">
        <f>'Provoz výchozí'!AM4</f>
        <v>218207880</v>
      </c>
      <c r="J4" s="30">
        <f>'Provoz výchozí'!AN4</f>
        <v>218207880</v>
      </c>
      <c r="K4" s="30">
        <f>'Provoz výchozí'!AO4</f>
        <v>218207880</v>
      </c>
      <c r="L4" s="30">
        <f>'Provoz výchozí'!AP4</f>
        <v>218207880</v>
      </c>
      <c r="M4" s="30">
        <f>'Provoz výchozí'!AQ4</f>
        <v>218207880</v>
      </c>
      <c r="N4" s="30">
        <f>'Provoz výchozí'!AR4</f>
        <v>218207880</v>
      </c>
      <c r="O4" s="30">
        <f>'Provoz výchozí'!AS4</f>
        <v>218207880</v>
      </c>
      <c r="P4" s="30">
        <f>'Provoz výchozí'!AT4</f>
        <v>218207880</v>
      </c>
      <c r="Q4" s="357">
        <f>'Provoz výchozí'!AU4</f>
        <v>218207880</v>
      </c>
    </row>
    <row r="5" spans="1:17" x14ac:dyDescent="0.25">
      <c r="A5" s="35" t="s">
        <v>24</v>
      </c>
      <c r="B5" s="150" t="s">
        <v>25</v>
      </c>
      <c r="C5" s="356">
        <f>'Provoz výchozí'!AG5</f>
        <v>0</v>
      </c>
      <c r="D5" s="30">
        <f>'Provoz výchozí'!AH5</f>
        <v>0</v>
      </c>
      <c r="E5" s="30">
        <f>'Provoz výchozí'!AI5</f>
        <v>0</v>
      </c>
      <c r="F5" s="30">
        <f>'Provoz výchozí'!AJ5</f>
        <v>0</v>
      </c>
      <c r="G5" s="30">
        <f>'Provoz výchozí'!AK5</f>
        <v>0</v>
      </c>
      <c r="H5" s="30">
        <f>'Provoz výchozí'!AL5</f>
        <v>0</v>
      </c>
      <c r="I5" s="30">
        <f>'Provoz výchozí'!AM5</f>
        <v>0</v>
      </c>
      <c r="J5" s="30">
        <f>'Provoz výchozí'!AN5</f>
        <v>0</v>
      </c>
      <c r="K5" s="30">
        <f>'Provoz výchozí'!AO5</f>
        <v>0</v>
      </c>
      <c r="L5" s="30">
        <f>'Provoz výchozí'!AP5</f>
        <v>0</v>
      </c>
      <c r="M5" s="30">
        <f>'Provoz výchozí'!AQ5</f>
        <v>0</v>
      </c>
      <c r="N5" s="30">
        <f>'Provoz výchozí'!AR5</f>
        <v>0</v>
      </c>
      <c r="O5" s="30">
        <f>'Provoz výchozí'!AS5</f>
        <v>0</v>
      </c>
      <c r="P5" s="30">
        <f>'Provoz výchozí'!AT5</f>
        <v>0</v>
      </c>
      <c r="Q5" s="357">
        <f>'Provoz výchozí'!AU5</f>
        <v>0</v>
      </c>
    </row>
    <row r="6" spans="1:17" x14ac:dyDescent="0.25">
      <c r="A6" s="6" t="s">
        <v>26</v>
      </c>
      <c r="B6" s="358" t="s">
        <v>27</v>
      </c>
      <c r="C6" s="356">
        <f>'Provoz výchozí'!AG6</f>
        <v>7315</v>
      </c>
      <c r="D6" s="30">
        <f>'Provoz výchozí'!AH6</f>
        <v>7315</v>
      </c>
      <c r="E6" s="30">
        <f>'Provoz výchozí'!AI6</f>
        <v>7315</v>
      </c>
      <c r="F6" s="30">
        <f>'Provoz výchozí'!AJ6</f>
        <v>7315</v>
      </c>
      <c r="G6" s="30">
        <f>'Provoz výchozí'!AK6</f>
        <v>7315</v>
      </c>
      <c r="H6" s="30">
        <f>'Provoz výchozí'!AL6</f>
        <v>7315</v>
      </c>
      <c r="I6" s="30">
        <f>'Provoz výchozí'!AM6</f>
        <v>7315</v>
      </c>
      <c r="J6" s="30">
        <f>'Provoz výchozí'!AN6</f>
        <v>7315</v>
      </c>
      <c r="K6" s="30">
        <f>'Provoz výchozí'!AO6</f>
        <v>7315</v>
      </c>
      <c r="L6" s="30">
        <f>'Provoz výchozí'!AP6</f>
        <v>7315</v>
      </c>
      <c r="M6" s="30">
        <f>'Provoz výchozí'!AQ6</f>
        <v>7315</v>
      </c>
      <c r="N6" s="30">
        <f>'Provoz výchozí'!AR6</f>
        <v>7315</v>
      </c>
      <c r="O6" s="30">
        <f>'Provoz výchozí'!AS6</f>
        <v>7315</v>
      </c>
      <c r="P6" s="30">
        <f>'Provoz výchozí'!AT6</f>
        <v>7315</v>
      </c>
      <c r="Q6" s="357">
        <f>'Provoz výchozí'!AU6</f>
        <v>7315</v>
      </c>
    </row>
    <row r="7" spans="1:17" s="360" customFormat="1" x14ac:dyDescent="0.25">
      <c r="A7" s="6" t="s">
        <v>286</v>
      </c>
      <c r="B7" s="359" t="s">
        <v>224</v>
      </c>
      <c r="C7" s="356">
        <f>'Provoz výchozí'!AG7</f>
        <v>81377</v>
      </c>
      <c r="D7" s="30">
        <f>'Provoz výchozí'!AH7</f>
        <v>81377</v>
      </c>
      <c r="E7" s="30">
        <f>'Provoz výchozí'!AI7</f>
        <v>81377</v>
      </c>
      <c r="F7" s="30">
        <f>'Provoz výchozí'!AJ7</f>
        <v>81377</v>
      </c>
      <c r="G7" s="30">
        <f>'Provoz výchozí'!AK7</f>
        <v>81377</v>
      </c>
      <c r="H7" s="30">
        <f>'Provoz výchozí'!AL7</f>
        <v>81377</v>
      </c>
      <c r="I7" s="30">
        <f>'Provoz výchozí'!AM7</f>
        <v>81377</v>
      </c>
      <c r="J7" s="30">
        <f>'Provoz výchozí'!AN7</f>
        <v>81377</v>
      </c>
      <c r="K7" s="30">
        <f>'Provoz výchozí'!AO7</f>
        <v>81377</v>
      </c>
      <c r="L7" s="30">
        <f>'Provoz výchozí'!AP7</f>
        <v>81377</v>
      </c>
      <c r="M7" s="30">
        <f>'Provoz výchozí'!AQ7</f>
        <v>81377</v>
      </c>
      <c r="N7" s="30">
        <f>'Provoz výchozí'!AR7</f>
        <v>81377</v>
      </c>
      <c r="O7" s="30">
        <f>'Provoz výchozí'!AS7</f>
        <v>81377</v>
      </c>
      <c r="P7" s="30">
        <f>'Provoz výchozí'!AT7</f>
        <v>81377</v>
      </c>
      <c r="Q7" s="357">
        <f>'Provoz výchozí'!AU7</f>
        <v>81377</v>
      </c>
    </row>
    <row r="8" spans="1:17" s="360" customFormat="1" ht="15.75" thickBot="1" x14ac:dyDescent="0.3">
      <c r="A8" s="56" t="s">
        <v>287</v>
      </c>
      <c r="B8" s="361" t="s">
        <v>225</v>
      </c>
      <c r="C8" s="362">
        <f>'Provoz výchozí'!AG8</f>
        <v>81377</v>
      </c>
      <c r="D8" s="53">
        <f>'Provoz výchozí'!AH8</f>
        <v>81377</v>
      </c>
      <c r="E8" s="53">
        <f>'Provoz výchozí'!AI8</f>
        <v>81377</v>
      </c>
      <c r="F8" s="53">
        <f>'Provoz výchozí'!AJ8</f>
        <v>81377</v>
      </c>
      <c r="G8" s="53">
        <f>'Provoz výchozí'!AK8</f>
        <v>81377</v>
      </c>
      <c r="H8" s="53">
        <f>'Provoz výchozí'!AL8</f>
        <v>81377</v>
      </c>
      <c r="I8" s="53">
        <f>'Provoz výchozí'!AM8</f>
        <v>81377</v>
      </c>
      <c r="J8" s="53">
        <f>'Provoz výchozí'!AN8</f>
        <v>81377</v>
      </c>
      <c r="K8" s="53">
        <f>'Provoz výchozí'!AO8</f>
        <v>81377</v>
      </c>
      <c r="L8" s="53">
        <f>'Provoz výchozí'!AP8</f>
        <v>81377</v>
      </c>
      <c r="M8" s="53">
        <f>'Provoz výchozí'!AQ8</f>
        <v>81377</v>
      </c>
      <c r="N8" s="53">
        <f>'Provoz výchozí'!AR8</f>
        <v>81377</v>
      </c>
      <c r="O8" s="53">
        <f>'Provoz výchozí'!AS8</f>
        <v>81377</v>
      </c>
      <c r="P8" s="53">
        <f>'Provoz výchozí'!AT8</f>
        <v>81377</v>
      </c>
      <c r="Q8" s="363">
        <f>'Provoz výchozí'!AU8</f>
        <v>81377</v>
      </c>
    </row>
    <row r="9" spans="1:17" ht="15.75" thickBot="1" x14ac:dyDescent="0.3">
      <c r="A9" s="364"/>
    </row>
    <row r="10" spans="1:17" x14ac:dyDescent="0.25">
      <c r="A10" s="31" t="s">
        <v>98</v>
      </c>
      <c r="B10" s="32"/>
      <c r="C10" s="14" t="s">
        <v>7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275"/>
    </row>
    <row r="11" spans="1:17" ht="15.75" thickBot="1" x14ac:dyDescent="0.3">
      <c r="A11" s="10" t="s">
        <v>97</v>
      </c>
      <c r="B11" s="55"/>
      <c r="C11" s="12" t="str">
        <f>C2</f>
        <v>2029/30</v>
      </c>
      <c r="D11" s="12" t="str">
        <f t="shared" ref="D11:Q11" si="0">D2</f>
        <v>2030/31</v>
      </c>
      <c r="E11" s="12" t="str">
        <f t="shared" si="0"/>
        <v>2031/32</v>
      </c>
      <c r="F11" s="12" t="str">
        <f t="shared" si="0"/>
        <v>2032/33</v>
      </c>
      <c r="G11" s="12" t="str">
        <f t="shared" si="0"/>
        <v>2033/34</v>
      </c>
      <c r="H11" s="12" t="str">
        <f t="shared" si="0"/>
        <v>2034/35</v>
      </c>
      <c r="I11" s="12" t="str">
        <f t="shared" si="0"/>
        <v>2035/36</v>
      </c>
      <c r="J11" s="12" t="str">
        <f t="shared" si="0"/>
        <v>2036/37</v>
      </c>
      <c r="K11" s="12" t="str">
        <f t="shared" si="0"/>
        <v>2037/38</v>
      </c>
      <c r="L11" s="12" t="str">
        <f t="shared" si="0"/>
        <v>2038/39</v>
      </c>
      <c r="M11" s="12" t="str">
        <f t="shared" si="0"/>
        <v>2039/40</v>
      </c>
      <c r="N11" s="12" t="str">
        <f t="shared" si="0"/>
        <v>2040/41</v>
      </c>
      <c r="O11" s="12" t="str">
        <f t="shared" si="0"/>
        <v>2041/42</v>
      </c>
      <c r="P11" s="12" t="str">
        <f t="shared" si="0"/>
        <v>2042/43</v>
      </c>
      <c r="Q11" s="16" t="str">
        <f t="shared" si="0"/>
        <v>2043/44</v>
      </c>
    </row>
    <row r="12" spans="1:17" ht="15.75" thickTop="1" x14ac:dyDescent="0.25">
      <c r="A12" s="29" t="s">
        <v>99</v>
      </c>
      <c r="B12" s="63" t="s">
        <v>132</v>
      </c>
      <c r="C12" s="365">
        <f>'Model objednávkový (MO)'!E30</f>
        <v>0</v>
      </c>
      <c r="D12" s="366">
        <f>'Model objednávkový (MO)'!F30</f>
        <v>0</v>
      </c>
      <c r="E12" s="366">
        <f>'Model objednávkový (MO)'!G30</f>
        <v>0</v>
      </c>
      <c r="F12" s="366">
        <f>'Model objednávkový (MO)'!H30</f>
        <v>0</v>
      </c>
      <c r="G12" s="366">
        <f>'Model objednávkový (MO)'!I30</f>
        <v>0</v>
      </c>
      <c r="H12" s="366">
        <f>'Model objednávkový (MO)'!J30</f>
        <v>0</v>
      </c>
      <c r="I12" s="366">
        <f>'Model objednávkový (MO)'!K30</f>
        <v>0</v>
      </c>
      <c r="J12" s="366">
        <f>'Model objednávkový (MO)'!L30</f>
        <v>0</v>
      </c>
      <c r="K12" s="366">
        <f>'Model objednávkový (MO)'!M30</f>
        <v>0</v>
      </c>
      <c r="L12" s="366">
        <f>'Model objednávkový (MO)'!N30</f>
        <v>0</v>
      </c>
      <c r="M12" s="366">
        <f>'Model objednávkový (MO)'!O30</f>
        <v>0</v>
      </c>
      <c r="N12" s="366">
        <f>'Model objednávkový (MO)'!P30</f>
        <v>0</v>
      </c>
      <c r="O12" s="366">
        <f>'Model objednávkový (MO)'!Q30</f>
        <v>0</v>
      </c>
      <c r="P12" s="366">
        <f>'Model objednávkový (MO)'!R30</f>
        <v>0</v>
      </c>
      <c r="Q12" s="367">
        <f>'Model objednávkový (MO)'!S30</f>
        <v>0</v>
      </c>
    </row>
    <row r="13" spans="1:17" ht="15.75" x14ac:dyDescent="0.25">
      <c r="A13" s="5" t="s">
        <v>100</v>
      </c>
      <c r="B13" s="358" t="s">
        <v>297</v>
      </c>
      <c r="C13" s="148">
        <f>'MO Výkon'!E30</f>
        <v>0</v>
      </c>
      <c r="D13" s="148">
        <f>'MO Výkon'!F30</f>
        <v>0</v>
      </c>
      <c r="E13" s="148">
        <f>'MO Výkon'!G30</f>
        <v>0</v>
      </c>
      <c r="F13" s="148">
        <f>'MO Výkon'!H30</f>
        <v>0</v>
      </c>
      <c r="G13" s="148">
        <f>'MO Výkon'!I30</f>
        <v>0</v>
      </c>
      <c r="H13" s="148">
        <f>'MO Výkon'!J30</f>
        <v>0</v>
      </c>
      <c r="I13" s="148">
        <f>'MO Výkon'!K30</f>
        <v>0</v>
      </c>
      <c r="J13" s="148">
        <f>'MO Výkon'!L30</f>
        <v>0</v>
      </c>
      <c r="K13" s="148">
        <f>'MO Výkon'!M30</f>
        <v>0</v>
      </c>
      <c r="L13" s="148">
        <f>'MO Výkon'!N30</f>
        <v>0</v>
      </c>
      <c r="M13" s="148">
        <f>'MO Výkon'!O30</f>
        <v>0</v>
      </c>
      <c r="N13" s="148">
        <f>'MO Výkon'!P30</f>
        <v>0</v>
      </c>
      <c r="O13" s="148">
        <f>'MO Výkon'!Q30</f>
        <v>0</v>
      </c>
      <c r="P13" s="148">
        <f>'MO Výkon'!R30</f>
        <v>0</v>
      </c>
      <c r="Q13" s="368">
        <f>'MO Výkon'!S30</f>
        <v>0</v>
      </c>
    </row>
    <row r="14" spans="1:17" x14ac:dyDescent="0.25">
      <c r="A14" s="5" t="s">
        <v>281</v>
      </c>
      <c r="B14" s="358"/>
      <c r="C14" s="148">
        <f>'MO Kapacita'!E30</f>
        <v>0</v>
      </c>
      <c r="D14" s="148">
        <f>'MO Kapacita'!F30</f>
        <v>0</v>
      </c>
      <c r="E14" s="148">
        <f>'MO Kapacita'!G30</f>
        <v>0</v>
      </c>
      <c r="F14" s="148">
        <f>'MO Kapacita'!H30</f>
        <v>0</v>
      </c>
      <c r="G14" s="148">
        <f>'MO Kapacita'!I30</f>
        <v>0</v>
      </c>
      <c r="H14" s="148">
        <f>'MO Kapacita'!J30</f>
        <v>0</v>
      </c>
      <c r="I14" s="148">
        <f>'MO Kapacita'!K30</f>
        <v>0</v>
      </c>
      <c r="J14" s="148">
        <f>'MO Kapacita'!L30</f>
        <v>0</v>
      </c>
      <c r="K14" s="148">
        <f>'MO Kapacita'!M30</f>
        <v>0</v>
      </c>
      <c r="L14" s="148">
        <f>'MO Kapacita'!N30</f>
        <v>0</v>
      </c>
      <c r="M14" s="148">
        <f>'MO Kapacita'!O30</f>
        <v>0</v>
      </c>
      <c r="N14" s="148">
        <f>'MO Kapacita'!P30</f>
        <v>0</v>
      </c>
      <c r="O14" s="148">
        <f>'MO Kapacita'!Q30</f>
        <v>0</v>
      </c>
      <c r="P14" s="148">
        <f>'MO Kapacita'!R30</f>
        <v>0</v>
      </c>
      <c r="Q14" s="368">
        <f>'MO Kapacita'!S30</f>
        <v>0</v>
      </c>
    </row>
    <row r="15" spans="1:17" ht="16.5" thickBot="1" x14ac:dyDescent="0.3">
      <c r="A15" s="24" t="s">
        <v>292</v>
      </c>
      <c r="B15" s="369" t="s">
        <v>299</v>
      </c>
      <c r="C15" s="370">
        <f>IFERROR('MO Kapacita'!E28/Objednávka!C51,0)</f>
        <v>0</v>
      </c>
      <c r="D15" s="370">
        <f>IFERROR('MO Kapacita'!F28/Objednávka!D51,0)</f>
        <v>0</v>
      </c>
      <c r="E15" s="370">
        <f>IFERROR('MO Kapacita'!G28/Objednávka!E51,0)</f>
        <v>0</v>
      </c>
      <c r="F15" s="370">
        <f>IFERROR('MO Kapacita'!H28/Objednávka!F51,0)</f>
        <v>0</v>
      </c>
      <c r="G15" s="370">
        <f>IFERROR('MO Kapacita'!I28/Objednávka!G51,0)</f>
        <v>0</v>
      </c>
      <c r="H15" s="370">
        <f>IFERROR('MO Kapacita'!J28/Objednávka!H51,0)</f>
        <v>0</v>
      </c>
      <c r="I15" s="370">
        <f>IFERROR('MO Kapacita'!K28/Objednávka!I51,0)</f>
        <v>0</v>
      </c>
      <c r="J15" s="370">
        <f>IFERROR('MO Kapacita'!L28/Objednávka!J51,0)</f>
        <v>0</v>
      </c>
      <c r="K15" s="370">
        <f>IFERROR('MO Kapacita'!M28/Objednávka!K51,0)</f>
        <v>0</v>
      </c>
      <c r="L15" s="370">
        <f>IFERROR('MO Kapacita'!N28/Objednávka!L51,0)</f>
        <v>0</v>
      </c>
      <c r="M15" s="370">
        <f>IFERROR('MO Kapacita'!O28/Objednávka!M51,0)</f>
        <v>0</v>
      </c>
      <c r="N15" s="370">
        <f>IFERROR('MO Kapacita'!P28/Objednávka!N51,0)</f>
        <v>0</v>
      </c>
      <c r="O15" s="370">
        <f>IFERROR('MO Kapacita'!Q28/Objednávka!O51,0)</f>
        <v>0</v>
      </c>
      <c r="P15" s="370">
        <f>IFERROR('MO Kapacita'!R28/Objednávka!P51,0)</f>
        <v>0</v>
      </c>
      <c r="Q15" s="371">
        <f>IFERROR('MO Kapacita'!S28/Objednávka!Q51,0)</f>
        <v>0</v>
      </c>
    </row>
    <row r="16" spans="1:17" ht="15.75" thickBot="1" x14ac:dyDescent="0.3">
      <c r="A16" s="45"/>
    </row>
    <row r="17" spans="1:17" x14ac:dyDescent="0.25">
      <c r="A17" s="31" t="s">
        <v>101</v>
      </c>
      <c r="B17" s="32"/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275"/>
    </row>
    <row r="18" spans="1:17" ht="15.75" thickBot="1" x14ac:dyDescent="0.3">
      <c r="A18" s="10" t="s">
        <v>103</v>
      </c>
      <c r="B18" s="55"/>
      <c r="C18" s="12" t="str">
        <f>C11</f>
        <v>2029/30</v>
      </c>
      <c r="D18" s="12" t="str">
        <f t="shared" ref="D18:Q18" si="1">D11</f>
        <v>2030/31</v>
      </c>
      <c r="E18" s="12" t="str">
        <f t="shared" si="1"/>
        <v>2031/32</v>
      </c>
      <c r="F18" s="12" t="str">
        <f t="shared" si="1"/>
        <v>2032/33</v>
      </c>
      <c r="G18" s="12" t="str">
        <f t="shared" si="1"/>
        <v>2033/34</v>
      </c>
      <c r="H18" s="12" t="str">
        <f t="shared" si="1"/>
        <v>2034/35</v>
      </c>
      <c r="I18" s="12" t="str">
        <f t="shared" si="1"/>
        <v>2035/36</v>
      </c>
      <c r="J18" s="12" t="str">
        <f t="shared" si="1"/>
        <v>2036/37</v>
      </c>
      <c r="K18" s="12" t="str">
        <f t="shared" si="1"/>
        <v>2037/38</v>
      </c>
      <c r="L18" s="12" t="str">
        <f t="shared" si="1"/>
        <v>2038/39</v>
      </c>
      <c r="M18" s="12" t="str">
        <f t="shared" si="1"/>
        <v>2039/40</v>
      </c>
      <c r="N18" s="12" t="str">
        <f t="shared" si="1"/>
        <v>2040/41</v>
      </c>
      <c r="O18" s="12" t="str">
        <f t="shared" si="1"/>
        <v>2041/42</v>
      </c>
      <c r="P18" s="12" t="str">
        <f t="shared" si="1"/>
        <v>2042/43</v>
      </c>
      <c r="Q18" s="16" t="str">
        <f t="shared" si="1"/>
        <v>2043/44</v>
      </c>
    </row>
    <row r="19" spans="1:17" ht="15.75" thickTop="1" x14ac:dyDescent="0.25">
      <c r="A19" s="3" t="s">
        <v>105</v>
      </c>
      <c r="B19" s="4"/>
      <c r="C19" s="381"/>
      <c r="D19" s="382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3"/>
    </row>
    <row r="20" spans="1:17" x14ac:dyDescent="0.25">
      <c r="A20" s="20" t="s">
        <v>106</v>
      </c>
      <c r="B20" s="21"/>
      <c r="C20" s="384"/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6"/>
    </row>
    <row r="21" spans="1:17" x14ac:dyDescent="0.25">
      <c r="A21" s="5" t="s">
        <v>107</v>
      </c>
      <c r="B21" s="6"/>
      <c r="C21" s="384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6"/>
    </row>
    <row r="22" spans="1:17" x14ac:dyDescent="0.25">
      <c r="A22" s="5" t="s">
        <v>108</v>
      </c>
      <c r="B22" s="6"/>
      <c r="C22" s="384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6"/>
    </row>
    <row r="23" spans="1:17" x14ac:dyDescent="0.25">
      <c r="A23" s="5" t="s">
        <v>109</v>
      </c>
      <c r="B23" s="6"/>
      <c r="C23" s="384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6"/>
    </row>
    <row r="24" spans="1:17" x14ac:dyDescent="0.25">
      <c r="A24" s="5" t="s">
        <v>110</v>
      </c>
      <c r="B24" s="6"/>
      <c r="C24" s="384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6"/>
    </row>
    <row r="25" spans="1:17" x14ac:dyDescent="0.25">
      <c r="A25" s="5" t="s">
        <v>111</v>
      </c>
      <c r="B25" s="6"/>
      <c r="C25" s="384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6"/>
    </row>
    <row r="26" spans="1:17" x14ac:dyDescent="0.25">
      <c r="A26" s="5" t="s">
        <v>112</v>
      </c>
      <c r="B26" s="6"/>
      <c r="C26" s="384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6"/>
    </row>
    <row r="27" spans="1:17" x14ac:dyDescent="0.25">
      <c r="A27" s="5" t="s">
        <v>113</v>
      </c>
      <c r="B27" s="6"/>
      <c r="C27" s="384"/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6"/>
    </row>
    <row r="28" spans="1:17" x14ac:dyDescent="0.25">
      <c r="A28" s="5" t="s">
        <v>114</v>
      </c>
      <c r="B28" s="6"/>
      <c r="C28" s="384"/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6"/>
    </row>
    <row r="29" spans="1:17" x14ac:dyDescent="0.25">
      <c r="A29" s="5" t="s">
        <v>115</v>
      </c>
      <c r="B29" s="6"/>
      <c r="C29" s="384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6"/>
    </row>
    <row r="30" spans="1:17" x14ac:dyDescent="0.25">
      <c r="A30" s="5" t="s">
        <v>116</v>
      </c>
      <c r="B30" s="6"/>
      <c r="C30" s="384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6"/>
    </row>
    <row r="31" spans="1:17" ht="15.75" thickBot="1" x14ac:dyDescent="0.3">
      <c r="A31" s="24" t="s">
        <v>117</v>
      </c>
      <c r="B31" s="56"/>
      <c r="C31" s="387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</row>
    <row r="32" spans="1:17" x14ac:dyDescent="0.25">
      <c r="A32" s="34" t="s">
        <v>103</v>
      </c>
      <c r="B32" s="372" t="s">
        <v>146</v>
      </c>
      <c r="C32" s="373">
        <f>SUM(C19:C31)</f>
        <v>0</v>
      </c>
      <c r="D32" s="374">
        <f t="shared" ref="D32:Q32" si="2">SUM(D19:D31)</f>
        <v>0</v>
      </c>
      <c r="E32" s="374">
        <f t="shared" si="2"/>
        <v>0</v>
      </c>
      <c r="F32" s="374">
        <f t="shared" si="2"/>
        <v>0</v>
      </c>
      <c r="G32" s="374">
        <f t="shared" si="2"/>
        <v>0</v>
      </c>
      <c r="H32" s="374">
        <f t="shared" si="2"/>
        <v>0</v>
      </c>
      <c r="I32" s="374">
        <f t="shared" si="2"/>
        <v>0</v>
      </c>
      <c r="J32" s="374">
        <f t="shared" si="2"/>
        <v>0</v>
      </c>
      <c r="K32" s="374">
        <f t="shared" si="2"/>
        <v>0</v>
      </c>
      <c r="L32" s="374">
        <f t="shared" si="2"/>
        <v>0</v>
      </c>
      <c r="M32" s="374">
        <f t="shared" si="2"/>
        <v>0</v>
      </c>
      <c r="N32" s="374">
        <f t="shared" si="2"/>
        <v>0</v>
      </c>
      <c r="O32" s="374">
        <f t="shared" si="2"/>
        <v>0</v>
      </c>
      <c r="P32" s="374">
        <f t="shared" si="2"/>
        <v>0</v>
      </c>
      <c r="Q32" s="375">
        <f t="shared" si="2"/>
        <v>0</v>
      </c>
    </row>
    <row r="33" spans="1:17" x14ac:dyDescent="0.25">
      <c r="A33" s="5" t="s">
        <v>118</v>
      </c>
      <c r="B33" s="6"/>
      <c r="C33" s="356">
        <f t="shared" ref="C33:Q33" si="3">C32-C3</f>
        <v>-2607760</v>
      </c>
      <c r="D33" s="30">
        <f t="shared" si="3"/>
        <v>-2607760</v>
      </c>
      <c r="E33" s="30">
        <f t="shared" si="3"/>
        <v>-2607760</v>
      </c>
      <c r="F33" s="30">
        <f t="shared" si="3"/>
        <v>-2607760</v>
      </c>
      <c r="G33" s="30">
        <f t="shared" si="3"/>
        <v>-2607760</v>
      </c>
      <c r="H33" s="30">
        <f t="shared" si="3"/>
        <v>-2607760</v>
      </c>
      <c r="I33" s="30">
        <f t="shared" si="3"/>
        <v>-2607760</v>
      </c>
      <c r="J33" s="30">
        <f t="shared" si="3"/>
        <v>-2607760</v>
      </c>
      <c r="K33" s="30">
        <f t="shared" si="3"/>
        <v>-2607760</v>
      </c>
      <c r="L33" s="30">
        <f t="shared" si="3"/>
        <v>-2607760</v>
      </c>
      <c r="M33" s="30">
        <f t="shared" si="3"/>
        <v>-2607760</v>
      </c>
      <c r="N33" s="30">
        <f t="shared" si="3"/>
        <v>-2607760</v>
      </c>
      <c r="O33" s="30">
        <f t="shared" si="3"/>
        <v>-2607760</v>
      </c>
      <c r="P33" s="30">
        <f t="shared" si="3"/>
        <v>-2607760</v>
      </c>
      <c r="Q33" s="357">
        <f t="shared" si="3"/>
        <v>-2607760</v>
      </c>
    </row>
    <row r="34" spans="1:17" ht="15.75" thickBot="1" x14ac:dyDescent="0.3">
      <c r="A34" s="24" t="s">
        <v>119</v>
      </c>
      <c r="B34" s="56"/>
      <c r="C34" s="376">
        <f t="shared" ref="C34:Q34" si="4">IFERROR(C32/C3,"-")</f>
        <v>0</v>
      </c>
      <c r="D34" s="377">
        <f t="shared" si="4"/>
        <v>0</v>
      </c>
      <c r="E34" s="377">
        <f t="shared" si="4"/>
        <v>0</v>
      </c>
      <c r="F34" s="377">
        <f t="shared" si="4"/>
        <v>0</v>
      </c>
      <c r="G34" s="377">
        <f t="shared" si="4"/>
        <v>0</v>
      </c>
      <c r="H34" s="377">
        <f t="shared" si="4"/>
        <v>0</v>
      </c>
      <c r="I34" s="377">
        <f t="shared" si="4"/>
        <v>0</v>
      </c>
      <c r="J34" s="377">
        <f t="shared" si="4"/>
        <v>0</v>
      </c>
      <c r="K34" s="377">
        <f t="shared" si="4"/>
        <v>0</v>
      </c>
      <c r="L34" s="377">
        <f t="shared" si="4"/>
        <v>0</v>
      </c>
      <c r="M34" s="377">
        <f t="shared" si="4"/>
        <v>0</v>
      </c>
      <c r="N34" s="377">
        <f t="shared" si="4"/>
        <v>0</v>
      </c>
      <c r="O34" s="377">
        <f t="shared" si="4"/>
        <v>0</v>
      </c>
      <c r="P34" s="377">
        <f t="shared" si="4"/>
        <v>0</v>
      </c>
      <c r="Q34" s="378">
        <f t="shared" si="4"/>
        <v>0</v>
      </c>
    </row>
    <row r="35" spans="1:17" ht="15.75" thickBot="1" x14ac:dyDescent="0.3"/>
    <row r="36" spans="1:17" x14ac:dyDescent="0.25">
      <c r="A36" s="31" t="s">
        <v>329</v>
      </c>
      <c r="B36" s="32"/>
      <c r="C36" s="14" t="s">
        <v>7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275"/>
    </row>
    <row r="37" spans="1:17" ht="15.75" thickBot="1" x14ac:dyDescent="0.3">
      <c r="A37" s="10" t="s">
        <v>330</v>
      </c>
      <c r="B37" s="55"/>
      <c r="C37" s="12" t="str">
        <f t="shared" ref="C37:Q37" si="5">C18</f>
        <v>2029/30</v>
      </c>
      <c r="D37" s="12" t="str">
        <f t="shared" si="5"/>
        <v>2030/31</v>
      </c>
      <c r="E37" s="12" t="str">
        <f t="shared" si="5"/>
        <v>2031/32</v>
      </c>
      <c r="F37" s="12" t="str">
        <f t="shared" si="5"/>
        <v>2032/33</v>
      </c>
      <c r="G37" s="12" t="str">
        <f t="shared" si="5"/>
        <v>2033/34</v>
      </c>
      <c r="H37" s="12" t="str">
        <f t="shared" si="5"/>
        <v>2034/35</v>
      </c>
      <c r="I37" s="12" t="str">
        <f t="shared" si="5"/>
        <v>2035/36</v>
      </c>
      <c r="J37" s="12" t="str">
        <f t="shared" si="5"/>
        <v>2036/37</v>
      </c>
      <c r="K37" s="12" t="str">
        <f t="shared" si="5"/>
        <v>2037/38</v>
      </c>
      <c r="L37" s="12" t="str">
        <f t="shared" si="5"/>
        <v>2038/39</v>
      </c>
      <c r="M37" s="12" t="str">
        <f t="shared" si="5"/>
        <v>2039/40</v>
      </c>
      <c r="N37" s="12" t="str">
        <f t="shared" si="5"/>
        <v>2040/41</v>
      </c>
      <c r="O37" s="12" t="str">
        <f t="shared" si="5"/>
        <v>2041/42</v>
      </c>
      <c r="P37" s="12" t="str">
        <f t="shared" si="5"/>
        <v>2042/43</v>
      </c>
      <c r="Q37" s="16" t="str">
        <f t="shared" si="5"/>
        <v>2043/44</v>
      </c>
    </row>
    <row r="38" spans="1:17" ht="15.75" thickTop="1" x14ac:dyDescent="0.25">
      <c r="A38" s="3" t="s">
        <v>268</v>
      </c>
      <c r="B38" s="4"/>
      <c r="C38" s="381"/>
      <c r="D38" s="382"/>
      <c r="E38" s="382"/>
      <c r="F38" s="382"/>
      <c r="G38" s="382"/>
      <c r="H38" s="382"/>
      <c r="I38" s="382"/>
      <c r="J38" s="382"/>
      <c r="K38" s="382"/>
      <c r="L38" s="382"/>
      <c r="M38" s="382"/>
      <c r="N38" s="382"/>
      <c r="O38" s="382"/>
      <c r="P38" s="382"/>
      <c r="Q38" s="383"/>
    </row>
    <row r="39" spans="1:17" x14ac:dyDescent="0.25">
      <c r="A39" s="20" t="s">
        <v>269</v>
      </c>
      <c r="B39" s="21"/>
      <c r="C39" s="384"/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6"/>
    </row>
    <row r="40" spans="1:17" x14ac:dyDescent="0.25">
      <c r="A40" s="5" t="s">
        <v>270</v>
      </c>
      <c r="B40" s="6"/>
      <c r="C40" s="384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6"/>
    </row>
    <row r="41" spans="1:17" x14ac:dyDescent="0.25">
      <c r="A41" s="5" t="s">
        <v>271</v>
      </c>
      <c r="B41" s="6"/>
      <c r="C41" s="384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6"/>
    </row>
    <row r="42" spans="1:17" x14ac:dyDescent="0.25">
      <c r="A42" s="5" t="s">
        <v>272</v>
      </c>
      <c r="B42" s="6"/>
      <c r="C42" s="384"/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6"/>
    </row>
    <row r="43" spans="1:17" x14ac:dyDescent="0.25">
      <c r="A43" s="5" t="s">
        <v>273</v>
      </c>
      <c r="B43" s="6"/>
      <c r="C43" s="384"/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6"/>
    </row>
    <row r="44" spans="1:17" x14ac:dyDescent="0.25">
      <c r="A44" s="5" t="s">
        <v>274</v>
      </c>
      <c r="B44" s="6"/>
      <c r="C44" s="384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6"/>
    </row>
    <row r="45" spans="1:17" x14ac:dyDescent="0.25">
      <c r="A45" s="5" t="s">
        <v>275</v>
      </c>
      <c r="B45" s="6"/>
      <c r="C45" s="384"/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6"/>
    </row>
    <row r="46" spans="1:17" x14ac:dyDescent="0.25">
      <c r="A46" s="5" t="s">
        <v>276</v>
      </c>
      <c r="B46" s="6"/>
      <c r="C46" s="384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6"/>
    </row>
    <row r="47" spans="1:17" x14ac:dyDescent="0.25">
      <c r="A47" s="5" t="s">
        <v>277</v>
      </c>
      <c r="B47" s="6"/>
      <c r="C47" s="384"/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6"/>
    </row>
    <row r="48" spans="1:17" x14ac:dyDescent="0.25">
      <c r="A48" s="5" t="s">
        <v>278</v>
      </c>
      <c r="B48" s="6"/>
      <c r="C48" s="384"/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6"/>
    </row>
    <row r="49" spans="1:17" x14ac:dyDescent="0.25">
      <c r="A49" s="5" t="s">
        <v>279</v>
      </c>
      <c r="B49" s="6"/>
      <c r="C49" s="384"/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6"/>
    </row>
    <row r="50" spans="1:17" ht="15.75" thickBot="1" x14ac:dyDescent="0.3">
      <c r="A50" s="24" t="s">
        <v>280</v>
      </c>
      <c r="B50" s="56"/>
      <c r="C50" s="387"/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  <c r="O50" s="388"/>
      <c r="P50" s="388"/>
      <c r="Q50" s="389"/>
    </row>
    <row r="51" spans="1:17" x14ac:dyDescent="0.25">
      <c r="A51" s="34" t="s">
        <v>330</v>
      </c>
      <c r="B51" s="379" t="s">
        <v>331</v>
      </c>
      <c r="C51" s="373">
        <f t="shared" ref="C51" si="6">SUM(C38:C50)</f>
        <v>0</v>
      </c>
      <c r="D51" s="374">
        <f t="shared" ref="D51:Q51" si="7">SUM(D38:D50)</f>
        <v>0</v>
      </c>
      <c r="E51" s="374">
        <f t="shared" si="7"/>
        <v>0</v>
      </c>
      <c r="F51" s="374">
        <f t="shared" si="7"/>
        <v>0</v>
      </c>
      <c r="G51" s="374">
        <f t="shared" si="7"/>
        <v>0</v>
      </c>
      <c r="H51" s="374">
        <f t="shared" si="7"/>
        <v>0</v>
      </c>
      <c r="I51" s="374">
        <f t="shared" si="7"/>
        <v>0</v>
      </c>
      <c r="J51" s="374">
        <f t="shared" si="7"/>
        <v>0</v>
      </c>
      <c r="K51" s="374">
        <f t="shared" si="7"/>
        <v>0</v>
      </c>
      <c r="L51" s="374">
        <f t="shared" si="7"/>
        <v>0</v>
      </c>
      <c r="M51" s="374">
        <f t="shared" si="7"/>
        <v>0</v>
      </c>
      <c r="N51" s="374">
        <f t="shared" si="7"/>
        <v>0</v>
      </c>
      <c r="O51" s="374">
        <f t="shared" si="7"/>
        <v>0</v>
      </c>
      <c r="P51" s="374">
        <f t="shared" si="7"/>
        <v>0</v>
      </c>
      <c r="Q51" s="375">
        <f t="shared" si="7"/>
        <v>0</v>
      </c>
    </row>
    <row r="52" spans="1:17" x14ac:dyDescent="0.25">
      <c r="A52" s="20" t="s">
        <v>340</v>
      </c>
      <c r="B52" s="21"/>
      <c r="C52" s="356">
        <f t="shared" ref="C52:Q52" si="8">C51-C4</f>
        <v>-218207880</v>
      </c>
      <c r="D52" s="30">
        <f t="shared" si="8"/>
        <v>-218207880</v>
      </c>
      <c r="E52" s="30">
        <f t="shared" si="8"/>
        <v>-218207880</v>
      </c>
      <c r="F52" s="30">
        <f t="shared" si="8"/>
        <v>-218207880</v>
      </c>
      <c r="G52" s="30">
        <f t="shared" si="8"/>
        <v>-218207880</v>
      </c>
      <c r="H52" s="30">
        <f t="shared" si="8"/>
        <v>-218207880</v>
      </c>
      <c r="I52" s="30">
        <f t="shared" si="8"/>
        <v>-218207880</v>
      </c>
      <c r="J52" s="30">
        <f t="shared" si="8"/>
        <v>-218207880</v>
      </c>
      <c r="K52" s="30">
        <f t="shared" si="8"/>
        <v>-218207880</v>
      </c>
      <c r="L52" s="30">
        <f t="shared" si="8"/>
        <v>-218207880</v>
      </c>
      <c r="M52" s="30">
        <f t="shared" si="8"/>
        <v>-218207880</v>
      </c>
      <c r="N52" s="30">
        <f t="shared" si="8"/>
        <v>-218207880</v>
      </c>
      <c r="O52" s="30">
        <f t="shared" si="8"/>
        <v>-218207880</v>
      </c>
      <c r="P52" s="30">
        <f t="shared" si="8"/>
        <v>-218207880</v>
      </c>
      <c r="Q52" s="357">
        <f t="shared" si="8"/>
        <v>-218207880</v>
      </c>
    </row>
    <row r="53" spans="1:17" ht="15.75" thickBot="1" x14ac:dyDescent="0.3">
      <c r="A53" s="24" t="s">
        <v>341</v>
      </c>
      <c r="B53" s="56"/>
      <c r="C53" s="376">
        <f t="shared" ref="C53:Q53" si="9">IFERROR(C51/C4,"-")</f>
        <v>0</v>
      </c>
      <c r="D53" s="377">
        <f t="shared" si="9"/>
        <v>0</v>
      </c>
      <c r="E53" s="377">
        <f t="shared" si="9"/>
        <v>0</v>
      </c>
      <c r="F53" s="377">
        <f t="shared" si="9"/>
        <v>0</v>
      </c>
      <c r="G53" s="377">
        <f t="shared" si="9"/>
        <v>0</v>
      </c>
      <c r="H53" s="377">
        <f t="shared" si="9"/>
        <v>0</v>
      </c>
      <c r="I53" s="377">
        <f t="shared" si="9"/>
        <v>0</v>
      </c>
      <c r="J53" s="377">
        <f t="shared" si="9"/>
        <v>0</v>
      </c>
      <c r="K53" s="377">
        <f t="shared" si="9"/>
        <v>0</v>
      </c>
      <c r="L53" s="377">
        <f t="shared" si="9"/>
        <v>0</v>
      </c>
      <c r="M53" s="377">
        <f t="shared" si="9"/>
        <v>0</v>
      </c>
      <c r="N53" s="377">
        <f t="shared" si="9"/>
        <v>0</v>
      </c>
      <c r="O53" s="377">
        <f t="shared" si="9"/>
        <v>0</v>
      </c>
      <c r="P53" s="377">
        <f t="shared" si="9"/>
        <v>0</v>
      </c>
      <c r="Q53" s="378">
        <f t="shared" si="9"/>
        <v>0</v>
      </c>
    </row>
    <row r="54" spans="1:17" ht="15.75" thickBot="1" x14ac:dyDescent="0.3">
      <c r="A54" s="45"/>
    </row>
    <row r="55" spans="1:17" x14ac:dyDescent="0.25">
      <c r="A55" s="31" t="s">
        <v>120</v>
      </c>
      <c r="B55" s="32"/>
      <c r="C55" s="14" t="s">
        <v>7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275"/>
    </row>
    <row r="56" spans="1:17" ht="15.75" thickBot="1" x14ac:dyDescent="0.3">
      <c r="A56" s="10" t="s">
        <v>121</v>
      </c>
      <c r="B56" s="55"/>
      <c r="C56" s="12" t="str">
        <f t="shared" ref="C56:Q56" si="10">C37</f>
        <v>2029/30</v>
      </c>
      <c r="D56" s="12" t="str">
        <f t="shared" si="10"/>
        <v>2030/31</v>
      </c>
      <c r="E56" s="12" t="str">
        <f t="shared" si="10"/>
        <v>2031/32</v>
      </c>
      <c r="F56" s="12" t="str">
        <f t="shared" si="10"/>
        <v>2032/33</v>
      </c>
      <c r="G56" s="12" t="str">
        <f t="shared" si="10"/>
        <v>2033/34</v>
      </c>
      <c r="H56" s="12" t="str">
        <f t="shared" si="10"/>
        <v>2034/35</v>
      </c>
      <c r="I56" s="12" t="str">
        <f t="shared" si="10"/>
        <v>2035/36</v>
      </c>
      <c r="J56" s="12" t="str">
        <f t="shared" si="10"/>
        <v>2036/37</v>
      </c>
      <c r="K56" s="12" t="str">
        <f t="shared" si="10"/>
        <v>2037/38</v>
      </c>
      <c r="L56" s="12" t="str">
        <f t="shared" si="10"/>
        <v>2038/39</v>
      </c>
      <c r="M56" s="12" t="str">
        <f t="shared" si="10"/>
        <v>2039/40</v>
      </c>
      <c r="N56" s="12" t="str">
        <f t="shared" si="10"/>
        <v>2040/41</v>
      </c>
      <c r="O56" s="12" t="str">
        <f t="shared" si="10"/>
        <v>2041/42</v>
      </c>
      <c r="P56" s="12" t="str">
        <f t="shared" si="10"/>
        <v>2042/43</v>
      </c>
      <c r="Q56" s="16" t="str">
        <f t="shared" si="10"/>
        <v>2043/44</v>
      </c>
    </row>
    <row r="57" spans="1:17" ht="15.75" thickTop="1" x14ac:dyDescent="0.25">
      <c r="A57" s="5" t="s">
        <v>122</v>
      </c>
      <c r="B57" s="358" t="s">
        <v>123</v>
      </c>
      <c r="C57" s="381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3"/>
    </row>
    <row r="58" spans="1:17" x14ac:dyDescent="0.25">
      <c r="A58" s="5" t="s">
        <v>124</v>
      </c>
      <c r="B58" s="6"/>
      <c r="C58" s="356">
        <f t="shared" ref="C58:Q58" si="11">C57-C5</f>
        <v>0</v>
      </c>
      <c r="D58" s="30">
        <f t="shared" si="11"/>
        <v>0</v>
      </c>
      <c r="E58" s="30">
        <f t="shared" si="11"/>
        <v>0</v>
      </c>
      <c r="F58" s="30">
        <f t="shared" si="11"/>
        <v>0</v>
      </c>
      <c r="G58" s="30">
        <f t="shared" si="11"/>
        <v>0</v>
      </c>
      <c r="H58" s="30">
        <f t="shared" si="11"/>
        <v>0</v>
      </c>
      <c r="I58" s="30">
        <f t="shared" si="11"/>
        <v>0</v>
      </c>
      <c r="J58" s="30">
        <f t="shared" si="11"/>
        <v>0</v>
      </c>
      <c r="K58" s="30">
        <f t="shared" si="11"/>
        <v>0</v>
      </c>
      <c r="L58" s="30">
        <f t="shared" si="11"/>
        <v>0</v>
      </c>
      <c r="M58" s="30">
        <f t="shared" si="11"/>
        <v>0</v>
      </c>
      <c r="N58" s="30">
        <f t="shared" si="11"/>
        <v>0</v>
      </c>
      <c r="O58" s="30">
        <f t="shared" si="11"/>
        <v>0</v>
      </c>
      <c r="P58" s="30">
        <f t="shared" si="11"/>
        <v>0</v>
      </c>
      <c r="Q58" s="357">
        <f t="shared" si="11"/>
        <v>0</v>
      </c>
    </row>
    <row r="59" spans="1:17" ht="15.75" thickBot="1" x14ac:dyDescent="0.3">
      <c r="A59" s="24" t="s">
        <v>125</v>
      </c>
      <c r="B59" s="56"/>
      <c r="C59" s="376">
        <f t="shared" ref="C59:Q59" si="12">IFERROR(1+(C58/C5),0)</f>
        <v>0</v>
      </c>
      <c r="D59" s="377">
        <f t="shared" si="12"/>
        <v>0</v>
      </c>
      <c r="E59" s="377">
        <f t="shared" si="12"/>
        <v>0</v>
      </c>
      <c r="F59" s="377">
        <f t="shared" si="12"/>
        <v>0</v>
      </c>
      <c r="G59" s="377">
        <f t="shared" si="12"/>
        <v>0</v>
      </c>
      <c r="H59" s="377">
        <f t="shared" si="12"/>
        <v>0</v>
      </c>
      <c r="I59" s="377">
        <f t="shared" si="12"/>
        <v>0</v>
      </c>
      <c r="J59" s="377">
        <f t="shared" si="12"/>
        <v>0</v>
      </c>
      <c r="K59" s="377">
        <f t="shared" si="12"/>
        <v>0</v>
      </c>
      <c r="L59" s="377">
        <f t="shared" si="12"/>
        <v>0</v>
      </c>
      <c r="M59" s="377">
        <f t="shared" si="12"/>
        <v>0</v>
      </c>
      <c r="N59" s="377">
        <f t="shared" si="12"/>
        <v>0</v>
      </c>
      <c r="O59" s="377">
        <f t="shared" si="12"/>
        <v>0</v>
      </c>
      <c r="P59" s="377">
        <f t="shared" si="12"/>
        <v>0</v>
      </c>
      <c r="Q59" s="378">
        <f t="shared" si="12"/>
        <v>0</v>
      </c>
    </row>
    <row r="60" spans="1:17" ht="15.75" thickBot="1" x14ac:dyDescent="0.3"/>
    <row r="61" spans="1:17" x14ac:dyDescent="0.25">
      <c r="A61" s="31" t="s">
        <v>126</v>
      </c>
      <c r="B61" s="32"/>
      <c r="C61" s="14" t="s">
        <v>7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275"/>
    </row>
    <row r="62" spans="1:17" ht="15.75" thickBot="1" x14ac:dyDescent="0.3">
      <c r="A62" s="10" t="s">
        <v>127</v>
      </c>
      <c r="B62" s="55"/>
      <c r="C62" s="12" t="str">
        <f>C56</f>
        <v>2029/30</v>
      </c>
      <c r="D62" s="12" t="str">
        <f t="shared" ref="D62:Q62" si="13">D56</f>
        <v>2030/31</v>
      </c>
      <c r="E62" s="12" t="str">
        <f t="shared" si="13"/>
        <v>2031/32</v>
      </c>
      <c r="F62" s="12" t="str">
        <f t="shared" si="13"/>
        <v>2032/33</v>
      </c>
      <c r="G62" s="12" t="str">
        <f t="shared" si="13"/>
        <v>2033/34</v>
      </c>
      <c r="H62" s="12" t="str">
        <f t="shared" si="13"/>
        <v>2034/35</v>
      </c>
      <c r="I62" s="12" t="str">
        <f t="shared" si="13"/>
        <v>2035/36</v>
      </c>
      <c r="J62" s="12" t="str">
        <f t="shared" si="13"/>
        <v>2036/37</v>
      </c>
      <c r="K62" s="12" t="str">
        <f t="shared" si="13"/>
        <v>2037/38</v>
      </c>
      <c r="L62" s="12" t="str">
        <f t="shared" si="13"/>
        <v>2038/39</v>
      </c>
      <c r="M62" s="12" t="str">
        <f t="shared" si="13"/>
        <v>2039/40</v>
      </c>
      <c r="N62" s="12" t="str">
        <f t="shared" si="13"/>
        <v>2040/41</v>
      </c>
      <c r="O62" s="12" t="str">
        <f t="shared" si="13"/>
        <v>2041/42</v>
      </c>
      <c r="P62" s="12" t="str">
        <f t="shared" si="13"/>
        <v>2042/43</v>
      </c>
      <c r="Q62" s="16" t="str">
        <f t="shared" si="13"/>
        <v>2043/44</v>
      </c>
    </row>
    <row r="63" spans="1:17" ht="15.75" thickTop="1" x14ac:dyDescent="0.25">
      <c r="A63" s="5" t="s">
        <v>335</v>
      </c>
      <c r="B63" s="358" t="s">
        <v>128</v>
      </c>
      <c r="C63" s="166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305"/>
    </row>
    <row r="64" spans="1:17" x14ac:dyDescent="0.25">
      <c r="A64" s="5" t="s">
        <v>336</v>
      </c>
      <c r="B64" s="6"/>
      <c r="C64" s="356">
        <f t="shared" ref="C64:Q64" si="14">C63-C6</f>
        <v>-7315</v>
      </c>
      <c r="D64" s="30">
        <f t="shared" si="14"/>
        <v>-7315</v>
      </c>
      <c r="E64" s="30">
        <f t="shared" si="14"/>
        <v>-7315</v>
      </c>
      <c r="F64" s="30">
        <f t="shared" si="14"/>
        <v>-7315</v>
      </c>
      <c r="G64" s="30">
        <f t="shared" si="14"/>
        <v>-7315</v>
      </c>
      <c r="H64" s="30">
        <f t="shared" si="14"/>
        <v>-7315</v>
      </c>
      <c r="I64" s="30">
        <f t="shared" si="14"/>
        <v>-7315</v>
      </c>
      <c r="J64" s="30">
        <f t="shared" si="14"/>
        <v>-7315</v>
      </c>
      <c r="K64" s="30">
        <f t="shared" si="14"/>
        <v>-7315</v>
      </c>
      <c r="L64" s="30">
        <f t="shared" si="14"/>
        <v>-7315</v>
      </c>
      <c r="M64" s="30">
        <f t="shared" si="14"/>
        <v>-7315</v>
      </c>
      <c r="N64" s="30">
        <f t="shared" si="14"/>
        <v>-7315</v>
      </c>
      <c r="O64" s="30">
        <f t="shared" si="14"/>
        <v>-7315</v>
      </c>
      <c r="P64" s="30">
        <f t="shared" si="14"/>
        <v>-7315</v>
      </c>
      <c r="Q64" s="357">
        <f t="shared" si="14"/>
        <v>-7315</v>
      </c>
    </row>
    <row r="65" spans="1:17" ht="15.75" thickBot="1" x14ac:dyDescent="0.3">
      <c r="A65" s="24" t="s">
        <v>129</v>
      </c>
      <c r="B65" s="56"/>
      <c r="C65" s="376">
        <f t="shared" ref="C65:Q65" si="15">IFERROR(1+(C64/C6),0)</f>
        <v>0</v>
      </c>
      <c r="D65" s="377">
        <f t="shared" si="15"/>
        <v>0</v>
      </c>
      <c r="E65" s="377">
        <f t="shared" si="15"/>
        <v>0</v>
      </c>
      <c r="F65" s="377">
        <f t="shared" si="15"/>
        <v>0</v>
      </c>
      <c r="G65" s="377">
        <f t="shared" si="15"/>
        <v>0</v>
      </c>
      <c r="H65" s="377">
        <f t="shared" si="15"/>
        <v>0</v>
      </c>
      <c r="I65" s="377">
        <f t="shared" si="15"/>
        <v>0</v>
      </c>
      <c r="J65" s="377">
        <f t="shared" si="15"/>
        <v>0</v>
      </c>
      <c r="K65" s="377">
        <f t="shared" si="15"/>
        <v>0</v>
      </c>
      <c r="L65" s="377">
        <f t="shared" si="15"/>
        <v>0</v>
      </c>
      <c r="M65" s="377">
        <f t="shared" si="15"/>
        <v>0</v>
      </c>
      <c r="N65" s="377">
        <f t="shared" si="15"/>
        <v>0</v>
      </c>
      <c r="O65" s="377">
        <f t="shared" si="15"/>
        <v>0</v>
      </c>
      <c r="P65" s="377">
        <f t="shared" si="15"/>
        <v>0</v>
      </c>
      <c r="Q65" s="378">
        <f t="shared" si="15"/>
        <v>0</v>
      </c>
    </row>
    <row r="66" spans="1:17" ht="15.75" thickBot="1" x14ac:dyDescent="0.3"/>
    <row r="67" spans="1:17" x14ac:dyDescent="0.25">
      <c r="A67" s="31" t="s">
        <v>334</v>
      </c>
      <c r="B67" s="32"/>
      <c r="C67" s="14" t="s">
        <v>7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275"/>
    </row>
    <row r="68" spans="1:17" ht="15.75" thickBot="1" x14ac:dyDescent="0.3">
      <c r="A68" s="10" t="s">
        <v>337</v>
      </c>
      <c r="B68" s="55"/>
      <c r="C68" s="12" t="str">
        <f>C62</f>
        <v>2029/30</v>
      </c>
      <c r="D68" s="12" t="str">
        <f t="shared" ref="D68:Q68" si="16">D62</f>
        <v>2030/31</v>
      </c>
      <c r="E68" s="12" t="str">
        <f t="shared" si="16"/>
        <v>2031/32</v>
      </c>
      <c r="F68" s="12" t="str">
        <f t="shared" si="16"/>
        <v>2032/33</v>
      </c>
      <c r="G68" s="12" t="str">
        <f t="shared" si="16"/>
        <v>2033/34</v>
      </c>
      <c r="H68" s="12" t="str">
        <f t="shared" si="16"/>
        <v>2034/35</v>
      </c>
      <c r="I68" s="12" t="str">
        <f t="shared" si="16"/>
        <v>2035/36</v>
      </c>
      <c r="J68" s="12" t="str">
        <f t="shared" si="16"/>
        <v>2036/37</v>
      </c>
      <c r="K68" s="12" t="str">
        <f t="shared" si="16"/>
        <v>2037/38</v>
      </c>
      <c r="L68" s="12" t="str">
        <f t="shared" si="16"/>
        <v>2038/39</v>
      </c>
      <c r="M68" s="12" t="str">
        <f t="shared" si="16"/>
        <v>2039/40</v>
      </c>
      <c r="N68" s="12" t="str">
        <f t="shared" si="16"/>
        <v>2040/41</v>
      </c>
      <c r="O68" s="12" t="str">
        <f t="shared" si="16"/>
        <v>2041/42</v>
      </c>
      <c r="P68" s="12" t="str">
        <f t="shared" si="16"/>
        <v>2042/43</v>
      </c>
      <c r="Q68" s="16" t="str">
        <f t="shared" si="16"/>
        <v>2043/44</v>
      </c>
    </row>
    <row r="69" spans="1:17" ht="15.75" thickTop="1" x14ac:dyDescent="0.25">
      <c r="A69" s="5" t="s">
        <v>291</v>
      </c>
      <c r="B69" s="359" t="s">
        <v>332</v>
      </c>
      <c r="C69" s="166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305"/>
    </row>
    <row r="70" spans="1:17" x14ac:dyDescent="0.25">
      <c r="A70" s="5" t="s">
        <v>290</v>
      </c>
      <c r="B70" s="6"/>
      <c r="C70" s="356">
        <f t="shared" ref="C70:Q70" si="17">C69-C7</f>
        <v>-81377</v>
      </c>
      <c r="D70" s="30">
        <f t="shared" si="17"/>
        <v>-81377</v>
      </c>
      <c r="E70" s="30">
        <f t="shared" si="17"/>
        <v>-81377</v>
      </c>
      <c r="F70" s="30">
        <f t="shared" si="17"/>
        <v>-81377</v>
      </c>
      <c r="G70" s="30">
        <f t="shared" si="17"/>
        <v>-81377</v>
      </c>
      <c r="H70" s="30">
        <f t="shared" si="17"/>
        <v>-81377</v>
      </c>
      <c r="I70" s="30">
        <f t="shared" si="17"/>
        <v>-81377</v>
      </c>
      <c r="J70" s="30">
        <f t="shared" si="17"/>
        <v>-81377</v>
      </c>
      <c r="K70" s="30">
        <f t="shared" si="17"/>
        <v>-81377</v>
      </c>
      <c r="L70" s="30">
        <f t="shared" si="17"/>
        <v>-81377</v>
      </c>
      <c r="M70" s="30">
        <f t="shared" si="17"/>
        <v>-81377</v>
      </c>
      <c r="N70" s="30">
        <f t="shared" si="17"/>
        <v>-81377</v>
      </c>
      <c r="O70" s="30">
        <f t="shared" si="17"/>
        <v>-81377</v>
      </c>
      <c r="P70" s="30">
        <f t="shared" si="17"/>
        <v>-81377</v>
      </c>
      <c r="Q70" s="357">
        <f t="shared" si="17"/>
        <v>-81377</v>
      </c>
    </row>
    <row r="71" spans="1:17" ht="15.75" thickBot="1" x14ac:dyDescent="0.3">
      <c r="A71" s="24" t="s">
        <v>260</v>
      </c>
      <c r="B71" s="56"/>
      <c r="C71" s="376">
        <f t="shared" ref="C71:Q71" si="18">IFERROR(1+(C70/C7),0)</f>
        <v>0</v>
      </c>
      <c r="D71" s="377">
        <f t="shared" si="18"/>
        <v>0</v>
      </c>
      <c r="E71" s="377">
        <f t="shared" si="18"/>
        <v>0</v>
      </c>
      <c r="F71" s="377">
        <f t="shared" si="18"/>
        <v>0</v>
      </c>
      <c r="G71" s="377">
        <f t="shared" si="18"/>
        <v>0</v>
      </c>
      <c r="H71" s="377">
        <f t="shared" si="18"/>
        <v>0</v>
      </c>
      <c r="I71" s="377">
        <f t="shared" si="18"/>
        <v>0</v>
      </c>
      <c r="J71" s="377">
        <f t="shared" si="18"/>
        <v>0</v>
      </c>
      <c r="K71" s="377">
        <f t="shared" si="18"/>
        <v>0</v>
      </c>
      <c r="L71" s="377">
        <f t="shared" si="18"/>
        <v>0</v>
      </c>
      <c r="M71" s="377">
        <f t="shared" si="18"/>
        <v>0</v>
      </c>
      <c r="N71" s="377">
        <f t="shared" si="18"/>
        <v>0</v>
      </c>
      <c r="O71" s="377">
        <f t="shared" si="18"/>
        <v>0</v>
      </c>
      <c r="P71" s="377">
        <f t="shared" si="18"/>
        <v>0</v>
      </c>
      <c r="Q71" s="378">
        <f t="shared" si="18"/>
        <v>0</v>
      </c>
    </row>
    <row r="72" spans="1:17" ht="15.75" thickBot="1" x14ac:dyDescent="0.3"/>
    <row r="73" spans="1:17" x14ac:dyDescent="0.25">
      <c r="A73" s="31" t="s">
        <v>339</v>
      </c>
      <c r="B73" s="32"/>
      <c r="C73" s="14" t="s">
        <v>7</v>
      </c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275"/>
    </row>
    <row r="74" spans="1:17" ht="15.75" thickBot="1" x14ac:dyDescent="0.3">
      <c r="A74" s="10" t="s">
        <v>338</v>
      </c>
      <c r="B74" s="55"/>
      <c r="C74" s="12" t="str">
        <f>C68</f>
        <v>2029/30</v>
      </c>
      <c r="D74" s="12" t="str">
        <f t="shared" ref="D74:Q74" si="19">D68</f>
        <v>2030/31</v>
      </c>
      <c r="E74" s="12" t="str">
        <f t="shared" si="19"/>
        <v>2031/32</v>
      </c>
      <c r="F74" s="12" t="str">
        <f t="shared" si="19"/>
        <v>2032/33</v>
      </c>
      <c r="G74" s="12" t="str">
        <f t="shared" si="19"/>
        <v>2033/34</v>
      </c>
      <c r="H74" s="12" t="str">
        <f t="shared" si="19"/>
        <v>2034/35</v>
      </c>
      <c r="I74" s="12" t="str">
        <f t="shared" si="19"/>
        <v>2035/36</v>
      </c>
      <c r="J74" s="12" t="str">
        <f t="shared" si="19"/>
        <v>2036/37</v>
      </c>
      <c r="K74" s="12" t="str">
        <f t="shared" si="19"/>
        <v>2037/38</v>
      </c>
      <c r="L74" s="12" t="str">
        <f t="shared" si="19"/>
        <v>2038/39</v>
      </c>
      <c r="M74" s="12" t="str">
        <f t="shared" si="19"/>
        <v>2039/40</v>
      </c>
      <c r="N74" s="12" t="str">
        <f t="shared" si="19"/>
        <v>2040/41</v>
      </c>
      <c r="O74" s="12" t="str">
        <f t="shared" si="19"/>
        <v>2041/42</v>
      </c>
      <c r="P74" s="12" t="str">
        <f t="shared" si="19"/>
        <v>2042/43</v>
      </c>
      <c r="Q74" s="16" t="str">
        <f t="shared" si="19"/>
        <v>2043/44</v>
      </c>
    </row>
    <row r="75" spans="1:17" ht="15.75" thickTop="1" x14ac:dyDescent="0.25">
      <c r="A75" s="5" t="s">
        <v>289</v>
      </c>
      <c r="B75" s="380" t="s">
        <v>333</v>
      </c>
      <c r="C75" s="166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305"/>
    </row>
    <row r="76" spans="1:17" x14ac:dyDescent="0.25">
      <c r="A76" s="5" t="s">
        <v>288</v>
      </c>
      <c r="B76" s="21"/>
      <c r="C76" s="356">
        <f t="shared" ref="C76:Q76" si="20">C75-C8</f>
        <v>-81377</v>
      </c>
      <c r="D76" s="30">
        <f t="shared" si="20"/>
        <v>-81377</v>
      </c>
      <c r="E76" s="30">
        <f t="shared" si="20"/>
        <v>-81377</v>
      </c>
      <c r="F76" s="30">
        <f t="shared" si="20"/>
        <v>-81377</v>
      </c>
      <c r="G76" s="30">
        <f t="shared" si="20"/>
        <v>-81377</v>
      </c>
      <c r="H76" s="30">
        <f t="shared" si="20"/>
        <v>-81377</v>
      </c>
      <c r="I76" s="30">
        <f t="shared" si="20"/>
        <v>-81377</v>
      </c>
      <c r="J76" s="30">
        <f t="shared" si="20"/>
        <v>-81377</v>
      </c>
      <c r="K76" s="30">
        <f t="shared" si="20"/>
        <v>-81377</v>
      </c>
      <c r="L76" s="30">
        <f t="shared" si="20"/>
        <v>-81377</v>
      </c>
      <c r="M76" s="30">
        <f t="shared" si="20"/>
        <v>-81377</v>
      </c>
      <c r="N76" s="30">
        <f t="shared" si="20"/>
        <v>-81377</v>
      </c>
      <c r="O76" s="30">
        <f t="shared" si="20"/>
        <v>-81377</v>
      </c>
      <c r="P76" s="30">
        <f t="shared" si="20"/>
        <v>-81377</v>
      </c>
      <c r="Q76" s="357">
        <f t="shared" si="20"/>
        <v>-81377</v>
      </c>
    </row>
    <row r="77" spans="1:17" ht="15.75" thickBot="1" x14ac:dyDescent="0.3">
      <c r="A77" s="24" t="s">
        <v>259</v>
      </c>
      <c r="B77" s="56"/>
      <c r="C77" s="376">
        <f t="shared" ref="C77:Q77" si="21">IFERROR(1+(C76/C8),0)</f>
        <v>0</v>
      </c>
      <c r="D77" s="377">
        <f t="shared" si="21"/>
        <v>0</v>
      </c>
      <c r="E77" s="377">
        <f t="shared" si="21"/>
        <v>0</v>
      </c>
      <c r="F77" s="377">
        <f t="shared" si="21"/>
        <v>0</v>
      </c>
      <c r="G77" s="377">
        <f t="shared" si="21"/>
        <v>0</v>
      </c>
      <c r="H77" s="377">
        <f t="shared" si="21"/>
        <v>0</v>
      </c>
      <c r="I77" s="377">
        <f t="shared" si="21"/>
        <v>0</v>
      </c>
      <c r="J77" s="377">
        <f t="shared" si="21"/>
        <v>0</v>
      </c>
      <c r="K77" s="377">
        <f t="shared" si="21"/>
        <v>0</v>
      </c>
      <c r="L77" s="377">
        <f t="shared" si="21"/>
        <v>0</v>
      </c>
      <c r="M77" s="377">
        <f t="shared" si="21"/>
        <v>0</v>
      </c>
      <c r="N77" s="377">
        <f t="shared" si="21"/>
        <v>0</v>
      </c>
      <c r="O77" s="377">
        <f t="shared" si="21"/>
        <v>0</v>
      </c>
      <c r="P77" s="377">
        <f t="shared" si="21"/>
        <v>0</v>
      </c>
      <c r="Q77" s="378">
        <f t="shared" si="21"/>
        <v>0</v>
      </c>
    </row>
    <row r="81" customFormat="1" hidden="1" x14ac:dyDescent="0.25"/>
    <row r="82" customFormat="1" hidden="1" x14ac:dyDescent="0.25"/>
    <row r="83" customFormat="1" hidden="1" x14ac:dyDescent="0.25"/>
  </sheetData>
  <conditionalFormatting sqref="C33:Q33">
    <cfRule type="cellIs" dxfId="23" priority="39" operator="lessThan">
      <formula>0</formula>
    </cfRule>
    <cfRule type="cellIs" dxfId="22" priority="40" operator="greaterThan">
      <formula>0</formula>
    </cfRule>
  </conditionalFormatting>
  <conditionalFormatting sqref="C34:Q34">
    <cfRule type="cellIs" dxfId="21" priority="37" operator="lessThan">
      <formula>1</formula>
    </cfRule>
    <cfRule type="cellIs" dxfId="20" priority="38" operator="greaterThan">
      <formula>1</formula>
    </cfRule>
  </conditionalFormatting>
  <conditionalFormatting sqref="C52:Q52">
    <cfRule type="cellIs" dxfId="19" priority="35" operator="lessThan">
      <formula>0</formula>
    </cfRule>
    <cfRule type="cellIs" dxfId="18" priority="36" operator="greaterThan">
      <formula>0</formula>
    </cfRule>
  </conditionalFormatting>
  <conditionalFormatting sqref="C58:Q58">
    <cfRule type="cellIs" dxfId="17" priority="31" operator="lessThan">
      <formula>0</formula>
    </cfRule>
    <cfRule type="cellIs" dxfId="16" priority="32" operator="greaterThan">
      <formula>0</formula>
    </cfRule>
  </conditionalFormatting>
  <conditionalFormatting sqref="C59:Q59">
    <cfRule type="cellIs" dxfId="15" priority="29" operator="lessThan">
      <formula>1</formula>
    </cfRule>
    <cfRule type="cellIs" dxfId="14" priority="30" operator="greaterThan">
      <formula>1</formula>
    </cfRule>
  </conditionalFormatting>
  <conditionalFormatting sqref="C64:Q64">
    <cfRule type="cellIs" dxfId="13" priority="11" operator="lessThan">
      <formula>0</formula>
    </cfRule>
    <cfRule type="cellIs" dxfId="12" priority="12" operator="greaterThan">
      <formula>0</formula>
    </cfRule>
  </conditionalFormatting>
  <conditionalFormatting sqref="C65:Q65">
    <cfRule type="cellIs" dxfId="11" priority="9" operator="lessThan">
      <formula>1</formula>
    </cfRule>
    <cfRule type="cellIs" dxfId="10" priority="10" operator="greaterThan">
      <formula>1</formula>
    </cfRule>
  </conditionalFormatting>
  <conditionalFormatting sqref="C70:Q70">
    <cfRule type="cellIs" dxfId="9" priority="7" operator="lessThan">
      <formula>0</formula>
    </cfRule>
    <cfRule type="cellIs" dxfId="8" priority="8" operator="greaterThan">
      <formula>0</formula>
    </cfRule>
  </conditionalFormatting>
  <conditionalFormatting sqref="C71:Q71">
    <cfRule type="cellIs" dxfId="7" priority="5" operator="lessThan">
      <formula>1</formula>
    </cfRule>
    <cfRule type="cellIs" dxfId="6" priority="6" operator="greaterThan">
      <formula>1</formula>
    </cfRule>
  </conditionalFormatting>
  <conditionalFormatting sqref="C76:Q76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C77:Q77">
    <cfRule type="cellIs" dxfId="3" priority="1" operator="lessThan">
      <formula>1</formula>
    </cfRule>
    <cfRule type="cellIs" dxfId="2" priority="2" operator="greaterThan">
      <formula>1</formula>
    </cfRule>
  </conditionalFormatting>
  <conditionalFormatting sqref="C53:XFD53">
    <cfRule type="cellIs" dxfId="1" priority="33" operator="lessThan">
      <formula>1</formula>
    </cfRule>
    <cfRule type="cellIs" dxfId="0" priority="34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/>
    <pageSetUpPr fitToPage="1"/>
  </sheetPr>
  <dimension ref="A1:Q28"/>
  <sheetViews>
    <sheetView showGridLines="0" topLeftCell="A6" zoomScaleNormal="100" workbookViewId="0">
      <pane xSplit="2" topLeftCell="D1" activePane="topRight" state="frozen"/>
      <selection pane="topRight" activeCell="D15" sqref="D15"/>
    </sheetView>
  </sheetViews>
  <sheetFormatPr defaultColWidth="0" defaultRowHeight="15" zeroHeight="1" x14ac:dyDescent="0.25"/>
  <cols>
    <col min="1" max="1" width="58.7109375" customWidth="1"/>
    <col min="2" max="2" width="11.7109375" customWidth="1"/>
    <col min="3" max="17" width="15.5703125" customWidth="1"/>
    <col min="18" max="16384" width="9.140625" hidden="1"/>
  </cols>
  <sheetData>
    <row r="1" spans="1:17" x14ac:dyDescent="0.25">
      <c r="A1" s="31" t="s">
        <v>130</v>
      </c>
      <c r="B1" s="32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102</v>
      </c>
      <c r="B2" s="55"/>
      <c r="C2" s="12" t="str">
        <f>'Model aktualizovaný (MA)'!E2</f>
        <v>2029/30</v>
      </c>
      <c r="D2" s="12" t="str">
        <f>'Model aktualizovaný (MA)'!F2</f>
        <v>2030/31</v>
      </c>
      <c r="E2" s="12" t="str">
        <f>'Model aktualizovaný (MA)'!G2</f>
        <v>2031/32</v>
      </c>
      <c r="F2" s="12" t="str">
        <f>'Model aktualizovaný (MA)'!H2</f>
        <v>2032/33</v>
      </c>
      <c r="G2" s="12" t="str">
        <f>'Model aktualizovaný (MA)'!I2</f>
        <v>2033/34</v>
      </c>
      <c r="H2" s="12" t="str">
        <f>'Model aktualizovaný (MA)'!J2</f>
        <v>2034/35</v>
      </c>
      <c r="I2" s="12" t="str">
        <f>'Model aktualizovaný (MA)'!K2</f>
        <v>2035/36</v>
      </c>
      <c r="J2" s="12" t="str">
        <f>'Model aktualizovaný (MA)'!L2</f>
        <v>2036/37</v>
      </c>
      <c r="K2" s="12" t="str">
        <f>'Model aktualizovaný (MA)'!M2</f>
        <v>2037/38</v>
      </c>
      <c r="L2" s="12" t="str">
        <f>'Model aktualizovaný (MA)'!N2</f>
        <v>2038/39</v>
      </c>
      <c r="M2" s="12" t="str">
        <f>'Model aktualizovaný (MA)'!O2</f>
        <v>2039/40</v>
      </c>
      <c r="N2" s="12" t="str">
        <f>'Model aktualizovaný (MA)'!P2</f>
        <v>2040/41</v>
      </c>
      <c r="O2" s="12" t="str">
        <f>'Model aktualizovaný (MA)'!Q2</f>
        <v>2041/42</v>
      </c>
      <c r="P2" s="12" t="str">
        <f>'Model aktualizovaný (MA)'!R2</f>
        <v>2042/43</v>
      </c>
      <c r="Q2" s="12" t="str">
        <f>'Model aktualizovaný (MA)'!S2</f>
        <v>2043/44</v>
      </c>
    </row>
    <row r="3" spans="1:17" ht="15.75" thickTop="1" x14ac:dyDescent="0.25">
      <c r="A3" s="29" t="s">
        <v>284</v>
      </c>
      <c r="B3" s="63" t="s">
        <v>104</v>
      </c>
      <c r="C3" s="123">
        <f>Objednávka!C$32</f>
        <v>0</v>
      </c>
      <c r="D3" s="124">
        <f>Objednávka!D$32</f>
        <v>0</v>
      </c>
      <c r="E3" s="124">
        <f>Objednávka!E$32</f>
        <v>0</v>
      </c>
      <c r="F3" s="124">
        <f>Objednávka!F$32</f>
        <v>0</v>
      </c>
      <c r="G3" s="124">
        <f>Objednávka!G$32</f>
        <v>0</v>
      </c>
      <c r="H3" s="124">
        <f>Objednávka!H$32</f>
        <v>0</v>
      </c>
      <c r="I3" s="124">
        <f>Objednávka!I$32</f>
        <v>0</v>
      </c>
      <c r="J3" s="124">
        <f>Objednávka!J$32</f>
        <v>0</v>
      </c>
      <c r="K3" s="124">
        <f>Objednávka!K$32</f>
        <v>0</v>
      </c>
      <c r="L3" s="124">
        <f>Objednávka!L$32</f>
        <v>0</v>
      </c>
      <c r="M3" s="124">
        <f>Objednávka!M$32</f>
        <v>0</v>
      </c>
      <c r="N3" s="124">
        <f>Objednávka!N$32</f>
        <v>0</v>
      </c>
      <c r="O3" s="124">
        <f>Objednávka!O$32</f>
        <v>0</v>
      </c>
      <c r="P3" s="124">
        <f>Objednávka!P$32</f>
        <v>0</v>
      </c>
      <c r="Q3" s="124">
        <f>Objednávka!Q$32</f>
        <v>0</v>
      </c>
    </row>
    <row r="4" spans="1:17" ht="15.75" thickBot="1" x14ac:dyDescent="0.3"/>
    <row r="5" spans="1:17" x14ac:dyDescent="0.25">
      <c r="A5" s="31" t="s">
        <v>98</v>
      </c>
      <c r="B5" s="32"/>
      <c r="C5" s="14" t="s">
        <v>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5.75" thickBot="1" x14ac:dyDescent="0.3">
      <c r="A6" s="10" t="s">
        <v>97</v>
      </c>
      <c r="B6" s="55"/>
      <c r="C6" s="12" t="str">
        <f t="shared" ref="C6:Q6" si="0">C2</f>
        <v>2029/30</v>
      </c>
      <c r="D6" s="12" t="str">
        <f t="shared" si="0"/>
        <v>2030/31</v>
      </c>
      <c r="E6" s="12" t="str">
        <f t="shared" si="0"/>
        <v>2031/32</v>
      </c>
      <c r="F6" s="12" t="str">
        <f t="shared" si="0"/>
        <v>2032/33</v>
      </c>
      <c r="G6" s="12" t="str">
        <f t="shared" si="0"/>
        <v>2033/34</v>
      </c>
      <c r="H6" s="12" t="str">
        <f t="shared" si="0"/>
        <v>2034/35</v>
      </c>
      <c r="I6" s="12" t="str">
        <f t="shared" si="0"/>
        <v>2035/36</v>
      </c>
      <c r="J6" s="12" t="str">
        <f t="shared" si="0"/>
        <v>2036/37</v>
      </c>
      <c r="K6" s="12" t="str">
        <f t="shared" si="0"/>
        <v>2037/38</v>
      </c>
      <c r="L6" s="12" t="str">
        <f t="shared" si="0"/>
        <v>2038/39</v>
      </c>
      <c r="M6" s="12" t="str">
        <f t="shared" si="0"/>
        <v>2039/40</v>
      </c>
      <c r="N6" s="12" t="str">
        <f t="shared" si="0"/>
        <v>2040/41</v>
      </c>
      <c r="O6" s="12" t="str">
        <f t="shared" si="0"/>
        <v>2041/42</v>
      </c>
      <c r="P6" s="12" t="str">
        <f t="shared" si="0"/>
        <v>2042/43</v>
      </c>
      <c r="Q6" s="12" t="str">
        <f t="shared" si="0"/>
        <v>2043/44</v>
      </c>
    </row>
    <row r="7" spans="1:17" ht="15.75" thickTop="1" x14ac:dyDescent="0.25">
      <c r="A7" s="29" t="s">
        <v>131</v>
      </c>
      <c r="B7" s="63" t="s">
        <v>132</v>
      </c>
      <c r="C7" s="125" t="str">
        <f>IF(C3=0,"-",'Model objednávkový (MO)'!E30)</f>
        <v>-</v>
      </c>
      <c r="D7" s="126" t="str">
        <f>IF(D3=0,"-",'Model objednávkový (MO)'!F30)</f>
        <v>-</v>
      </c>
      <c r="E7" s="126" t="str">
        <f>IF(E3=0,"-",'Model objednávkový (MO)'!G30)</f>
        <v>-</v>
      </c>
      <c r="F7" s="126" t="str">
        <f>IF(F3=0,"-",'Model objednávkový (MO)'!H30)</f>
        <v>-</v>
      </c>
      <c r="G7" s="126" t="str">
        <f>IF(G3=0,"-",'Model objednávkový (MO)'!I30)</f>
        <v>-</v>
      </c>
      <c r="H7" s="126" t="str">
        <f>IF(H3=0,"-",'Model objednávkový (MO)'!J30)</f>
        <v>-</v>
      </c>
      <c r="I7" s="126" t="str">
        <f>IF(I3=0,"-",'Model objednávkový (MO)'!K30)</f>
        <v>-</v>
      </c>
      <c r="J7" s="126" t="str">
        <f>IF(J3=0,"-",'Model objednávkový (MO)'!L30)</f>
        <v>-</v>
      </c>
      <c r="K7" s="126" t="str">
        <f>IF(K3=0,"-",'Model objednávkový (MO)'!M30)</f>
        <v>-</v>
      </c>
      <c r="L7" s="126" t="str">
        <f>IF(L3=0,"-",'Model objednávkový (MO)'!N30)</f>
        <v>-</v>
      </c>
      <c r="M7" s="126" t="str">
        <f>IF(M3=0,"-",'Model objednávkový (MO)'!O30)</f>
        <v>-</v>
      </c>
      <c r="N7" s="126" t="str">
        <f>IF(N3=0,"-",'Model objednávkový (MO)'!P30)</f>
        <v>-</v>
      </c>
      <c r="O7" s="126" t="str">
        <f>IF(O3=0,"-",'Model objednávkový (MO)'!Q30)</f>
        <v>-</v>
      </c>
      <c r="P7" s="126" t="str">
        <f>IF(P3=0,"-",'Model objednávkový (MO)'!R30)</f>
        <v>-</v>
      </c>
      <c r="Q7" s="126" t="str">
        <f>IF(Q3=0,"-",'Model objednávkový (MO)'!S30)</f>
        <v>-</v>
      </c>
    </row>
    <row r="8" spans="1:17" ht="15.75" thickBot="1" x14ac:dyDescent="0.3">
      <c r="A8" s="45"/>
    </row>
    <row r="9" spans="1:17" x14ac:dyDescent="0.25">
      <c r="A9" s="31" t="s">
        <v>98</v>
      </c>
      <c r="B9" s="32"/>
      <c r="C9" s="14" t="s">
        <v>7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17" ht="15.75" thickBot="1" x14ac:dyDescent="0.3">
      <c r="A10" s="10" t="s">
        <v>97</v>
      </c>
      <c r="B10" s="55"/>
      <c r="C10" s="12" t="str">
        <f t="shared" ref="C10:Q10" si="1">C6</f>
        <v>2029/30</v>
      </c>
      <c r="D10" s="12" t="str">
        <f t="shared" si="1"/>
        <v>2030/31</v>
      </c>
      <c r="E10" s="12" t="str">
        <f t="shared" si="1"/>
        <v>2031/32</v>
      </c>
      <c r="F10" s="12" t="str">
        <f t="shared" si="1"/>
        <v>2032/33</v>
      </c>
      <c r="G10" s="12" t="str">
        <f t="shared" si="1"/>
        <v>2033/34</v>
      </c>
      <c r="H10" s="12" t="str">
        <f t="shared" si="1"/>
        <v>2034/35</v>
      </c>
      <c r="I10" s="12" t="str">
        <f t="shared" si="1"/>
        <v>2035/36</v>
      </c>
      <c r="J10" s="12" t="str">
        <f t="shared" si="1"/>
        <v>2036/37</v>
      </c>
      <c r="K10" s="12" t="str">
        <f t="shared" si="1"/>
        <v>2037/38</v>
      </c>
      <c r="L10" s="12" t="str">
        <f t="shared" si="1"/>
        <v>2038/39</v>
      </c>
      <c r="M10" s="12" t="str">
        <f t="shared" si="1"/>
        <v>2039/40</v>
      </c>
      <c r="N10" s="12" t="str">
        <f t="shared" si="1"/>
        <v>2040/41</v>
      </c>
      <c r="O10" s="12" t="str">
        <f t="shared" si="1"/>
        <v>2041/42</v>
      </c>
      <c r="P10" s="12" t="str">
        <f t="shared" si="1"/>
        <v>2042/43</v>
      </c>
      <c r="Q10" s="12" t="str">
        <f t="shared" si="1"/>
        <v>2043/44</v>
      </c>
    </row>
    <row r="11" spans="1:17" ht="15.75" thickTop="1" x14ac:dyDescent="0.25">
      <c r="A11" s="29" t="s">
        <v>285</v>
      </c>
      <c r="B11" s="63" t="s">
        <v>133</v>
      </c>
      <c r="C11" s="171" t="str">
        <f>IF(C3=0,"-",'Model objednávkový (MO)'!E28)</f>
        <v>-</v>
      </c>
      <c r="D11" s="172" t="str">
        <f>IF(D3=0,"-",'Model objednávkový (MO)'!F28)</f>
        <v>-</v>
      </c>
      <c r="E11" s="172" t="str">
        <f>IF(E3=0,"-",'Model objednávkový (MO)'!G28)</f>
        <v>-</v>
      </c>
      <c r="F11" s="172" t="str">
        <f>IF(F3=0,"-",'Model objednávkový (MO)'!H28)</f>
        <v>-</v>
      </c>
      <c r="G11" s="172" t="str">
        <f>IF(G3=0,"-",'Model objednávkový (MO)'!I28)</f>
        <v>-</v>
      </c>
      <c r="H11" s="172" t="str">
        <f>IF(H3=0,"-",'Model objednávkový (MO)'!J28)</f>
        <v>-</v>
      </c>
      <c r="I11" s="172" t="str">
        <f>IF(I3=0,"-",'Model objednávkový (MO)'!K28)</f>
        <v>-</v>
      </c>
      <c r="J11" s="172" t="str">
        <f>IF(J3=0,"-",'Model objednávkový (MO)'!L28)</f>
        <v>-</v>
      </c>
      <c r="K11" s="172" t="str">
        <f>IF(K3=0,"-",'Model objednávkový (MO)'!M28)</f>
        <v>-</v>
      </c>
      <c r="L11" s="172" t="str">
        <f>IF(L3=0,"-",'Model objednávkový (MO)'!N28)</f>
        <v>-</v>
      </c>
      <c r="M11" s="172" t="str">
        <f>IF(M3=0,"-",'Model objednávkový (MO)'!O28)</f>
        <v>-</v>
      </c>
      <c r="N11" s="172" t="str">
        <f>IF(N3=0,"-",'Model objednávkový (MO)'!P28)</f>
        <v>-</v>
      </c>
      <c r="O11" s="172" t="str">
        <f>IF(O3=0,"-",'Model objednávkový (MO)'!Q28)</f>
        <v>-</v>
      </c>
      <c r="P11" s="172" t="str">
        <f>IF(P3=0,"-",'Model objednávkový (MO)'!R28)</f>
        <v>-</v>
      </c>
      <c r="Q11" s="172" t="str">
        <f>IF(Q3=0,"-",'Model objednávkový (MO)'!S28)</f>
        <v>-</v>
      </c>
    </row>
    <row r="12" spans="1:17" ht="15.75" thickBot="1" x14ac:dyDescent="0.3"/>
    <row r="13" spans="1:17" x14ac:dyDescent="0.25">
      <c r="A13" s="31" t="s">
        <v>134</v>
      </c>
      <c r="B13" s="113"/>
      <c r="C13" s="14" t="s">
        <v>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1:17" ht="15.75" thickBot="1" x14ac:dyDescent="0.3">
      <c r="A14" s="10" t="s">
        <v>135</v>
      </c>
      <c r="B14" s="106"/>
      <c r="C14" s="12" t="str">
        <f t="shared" ref="C14:Q14" si="2">C10</f>
        <v>2029/30</v>
      </c>
      <c r="D14" s="12" t="str">
        <f t="shared" si="2"/>
        <v>2030/31</v>
      </c>
      <c r="E14" s="12" t="str">
        <f t="shared" si="2"/>
        <v>2031/32</v>
      </c>
      <c r="F14" s="12" t="str">
        <f t="shared" si="2"/>
        <v>2032/33</v>
      </c>
      <c r="G14" s="12" t="str">
        <f t="shared" si="2"/>
        <v>2033/34</v>
      </c>
      <c r="H14" s="12" t="str">
        <f t="shared" si="2"/>
        <v>2034/35</v>
      </c>
      <c r="I14" s="12" t="str">
        <f t="shared" si="2"/>
        <v>2035/36</v>
      </c>
      <c r="J14" s="12" t="str">
        <f t="shared" si="2"/>
        <v>2036/37</v>
      </c>
      <c r="K14" s="12" t="str">
        <f t="shared" si="2"/>
        <v>2037/38</v>
      </c>
      <c r="L14" s="12" t="str">
        <f t="shared" si="2"/>
        <v>2038/39</v>
      </c>
      <c r="M14" s="12" t="str">
        <f t="shared" si="2"/>
        <v>2039/40</v>
      </c>
      <c r="N14" s="12" t="str">
        <f t="shared" si="2"/>
        <v>2040/41</v>
      </c>
      <c r="O14" s="12" t="str">
        <f t="shared" si="2"/>
        <v>2041/42</v>
      </c>
      <c r="P14" s="12" t="str">
        <f t="shared" si="2"/>
        <v>2042/43</v>
      </c>
      <c r="Q14" s="12" t="str">
        <f t="shared" si="2"/>
        <v>2043/44</v>
      </c>
    </row>
    <row r="15" spans="1:17" ht="15.75" thickTop="1" x14ac:dyDescent="0.25">
      <c r="A15" s="3" t="s">
        <v>176</v>
      </c>
      <c r="B15" s="115"/>
      <c r="C15" s="173">
        <f>IFERROR(ROUND(C$11*0.9/24,2),0)</f>
        <v>0</v>
      </c>
      <c r="D15" s="174">
        <f t="shared" ref="D15:Q15" si="3">IFERROR(ROUND(D$11*0.9/24,2),0)</f>
        <v>0</v>
      </c>
      <c r="E15" s="174">
        <f t="shared" si="3"/>
        <v>0</v>
      </c>
      <c r="F15" s="174">
        <f t="shared" si="3"/>
        <v>0</v>
      </c>
      <c r="G15" s="174">
        <f t="shared" si="3"/>
        <v>0</v>
      </c>
      <c r="H15" s="174">
        <f t="shared" si="3"/>
        <v>0</v>
      </c>
      <c r="I15" s="174">
        <f t="shared" si="3"/>
        <v>0</v>
      </c>
      <c r="J15" s="174">
        <f t="shared" si="3"/>
        <v>0</v>
      </c>
      <c r="K15" s="174">
        <f t="shared" si="3"/>
        <v>0</v>
      </c>
      <c r="L15" s="174">
        <f t="shared" si="3"/>
        <v>0</v>
      </c>
      <c r="M15" s="174">
        <f t="shared" si="3"/>
        <v>0</v>
      </c>
      <c r="N15" s="174">
        <f t="shared" si="3"/>
        <v>0</v>
      </c>
      <c r="O15" s="174">
        <f t="shared" si="3"/>
        <v>0</v>
      </c>
      <c r="P15" s="174">
        <f t="shared" si="3"/>
        <v>0</v>
      </c>
      <c r="Q15" s="174">
        <f t="shared" si="3"/>
        <v>0</v>
      </c>
    </row>
    <row r="16" spans="1:17" x14ac:dyDescent="0.25">
      <c r="A16" s="20" t="s">
        <v>159</v>
      </c>
      <c r="B16" s="116"/>
      <c r="C16" s="175">
        <f>IFERROR(ROUND(C$11*0.9/12,2),0)</f>
        <v>0</v>
      </c>
      <c r="D16" s="176">
        <f t="shared" ref="D16:Q26" si="4">IFERROR(ROUND(D$11*0.9/12,2),0)</f>
        <v>0</v>
      </c>
      <c r="E16" s="176">
        <f t="shared" si="4"/>
        <v>0</v>
      </c>
      <c r="F16" s="176">
        <f t="shared" si="4"/>
        <v>0</v>
      </c>
      <c r="G16" s="176">
        <f t="shared" si="4"/>
        <v>0</v>
      </c>
      <c r="H16" s="176">
        <f t="shared" si="4"/>
        <v>0</v>
      </c>
      <c r="I16" s="176">
        <f t="shared" si="4"/>
        <v>0</v>
      </c>
      <c r="J16" s="176">
        <f t="shared" si="4"/>
        <v>0</v>
      </c>
      <c r="K16" s="176">
        <f t="shared" si="4"/>
        <v>0</v>
      </c>
      <c r="L16" s="176">
        <f t="shared" si="4"/>
        <v>0</v>
      </c>
      <c r="M16" s="176">
        <f t="shared" si="4"/>
        <v>0</v>
      </c>
      <c r="N16" s="176">
        <f t="shared" si="4"/>
        <v>0</v>
      </c>
      <c r="O16" s="176">
        <f t="shared" si="4"/>
        <v>0</v>
      </c>
      <c r="P16" s="176">
        <f t="shared" si="4"/>
        <v>0</v>
      </c>
      <c r="Q16" s="176">
        <f t="shared" si="4"/>
        <v>0</v>
      </c>
    </row>
    <row r="17" spans="1:17" x14ac:dyDescent="0.25">
      <c r="A17" s="5" t="s">
        <v>160</v>
      </c>
      <c r="B17" s="112"/>
      <c r="C17" s="175">
        <f t="shared" ref="C17:C26" si="5">IFERROR(ROUND(C$11*0.9/12,2),0)</f>
        <v>0</v>
      </c>
      <c r="D17" s="176">
        <f t="shared" si="4"/>
        <v>0</v>
      </c>
      <c r="E17" s="176">
        <f t="shared" si="4"/>
        <v>0</v>
      </c>
      <c r="F17" s="176">
        <f t="shared" si="4"/>
        <v>0</v>
      </c>
      <c r="G17" s="176">
        <f t="shared" si="4"/>
        <v>0</v>
      </c>
      <c r="H17" s="176">
        <f t="shared" si="4"/>
        <v>0</v>
      </c>
      <c r="I17" s="176">
        <f t="shared" si="4"/>
        <v>0</v>
      </c>
      <c r="J17" s="176">
        <f t="shared" si="4"/>
        <v>0</v>
      </c>
      <c r="K17" s="176">
        <f t="shared" si="4"/>
        <v>0</v>
      </c>
      <c r="L17" s="176">
        <f t="shared" si="4"/>
        <v>0</v>
      </c>
      <c r="M17" s="176">
        <f t="shared" si="4"/>
        <v>0</v>
      </c>
      <c r="N17" s="176">
        <f t="shared" si="4"/>
        <v>0</v>
      </c>
      <c r="O17" s="176">
        <f t="shared" si="4"/>
        <v>0</v>
      </c>
      <c r="P17" s="176">
        <f t="shared" si="4"/>
        <v>0</v>
      </c>
      <c r="Q17" s="176">
        <f t="shared" si="4"/>
        <v>0</v>
      </c>
    </row>
    <row r="18" spans="1:17" x14ac:dyDescent="0.25">
      <c r="A18" s="5" t="s">
        <v>161</v>
      </c>
      <c r="B18" s="112"/>
      <c r="C18" s="175">
        <f t="shared" si="5"/>
        <v>0</v>
      </c>
      <c r="D18" s="176">
        <f t="shared" si="4"/>
        <v>0</v>
      </c>
      <c r="E18" s="176">
        <f t="shared" si="4"/>
        <v>0</v>
      </c>
      <c r="F18" s="176">
        <f t="shared" si="4"/>
        <v>0</v>
      </c>
      <c r="G18" s="176">
        <f t="shared" si="4"/>
        <v>0</v>
      </c>
      <c r="H18" s="176">
        <f t="shared" si="4"/>
        <v>0</v>
      </c>
      <c r="I18" s="176">
        <f t="shared" si="4"/>
        <v>0</v>
      </c>
      <c r="J18" s="176">
        <f t="shared" si="4"/>
        <v>0</v>
      </c>
      <c r="K18" s="176">
        <f t="shared" si="4"/>
        <v>0</v>
      </c>
      <c r="L18" s="176">
        <f t="shared" si="4"/>
        <v>0</v>
      </c>
      <c r="M18" s="176">
        <f t="shared" si="4"/>
        <v>0</v>
      </c>
      <c r="N18" s="176">
        <f t="shared" si="4"/>
        <v>0</v>
      </c>
      <c r="O18" s="176">
        <f t="shared" si="4"/>
        <v>0</v>
      </c>
      <c r="P18" s="176">
        <f t="shared" si="4"/>
        <v>0</v>
      </c>
      <c r="Q18" s="176">
        <f t="shared" si="4"/>
        <v>0</v>
      </c>
    </row>
    <row r="19" spans="1:17" x14ac:dyDescent="0.25">
      <c r="A19" s="5" t="s">
        <v>162</v>
      </c>
      <c r="B19" s="112"/>
      <c r="C19" s="175">
        <f t="shared" si="5"/>
        <v>0</v>
      </c>
      <c r="D19" s="176">
        <f t="shared" si="4"/>
        <v>0</v>
      </c>
      <c r="E19" s="176">
        <f t="shared" si="4"/>
        <v>0</v>
      </c>
      <c r="F19" s="176">
        <f t="shared" si="4"/>
        <v>0</v>
      </c>
      <c r="G19" s="176">
        <f t="shared" si="4"/>
        <v>0</v>
      </c>
      <c r="H19" s="176">
        <f t="shared" si="4"/>
        <v>0</v>
      </c>
      <c r="I19" s="176">
        <f t="shared" si="4"/>
        <v>0</v>
      </c>
      <c r="J19" s="176">
        <f t="shared" si="4"/>
        <v>0</v>
      </c>
      <c r="K19" s="176">
        <f t="shared" si="4"/>
        <v>0</v>
      </c>
      <c r="L19" s="176">
        <f t="shared" si="4"/>
        <v>0</v>
      </c>
      <c r="M19" s="176">
        <f t="shared" si="4"/>
        <v>0</v>
      </c>
      <c r="N19" s="176">
        <f t="shared" si="4"/>
        <v>0</v>
      </c>
      <c r="O19" s="176">
        <f t="shared" si="4"/>
        <v>0</v>
      </c>
      <c r="P19" s="176">
        <f t="shared" si="4"/>
        <v>0</v>
      </c>
      <c r="Q19" s="176">
        <f t="shared" si="4"/>
        <v>0</v>
      </c>
    </row>
    <row r="20" spans="1:17" x14ac:dyDescent="0.25">
      <c r="A20" s="5" t="s">
        <v>163</v>
      </c>
      <c r="B20" s="112"/>
      <c r="C20" s="175">
        <f t="shared" si="5"/>
        <v>0</v>
      </c>
      <c r="D20" s="176">
        <f t="shared" si="4"/>
        <v>0</v>
      </c>
      <c r="E20" s="176">
        <f t="shared" si="4"/>
        <v>0</v>
      </c>
      <c r="F20" s="176">
        <f t="shared" si="4"/>
        <v>0</v>
      </c>
      <c r="G20" s="176">
        <f t="shared" si="4"/>
        <v>0</v>
      </c>
      <c r="H20" s="176">
        <f t="shared" si="4"/>
        <v>0</v>
      </c>
      <c r="I20" s="176">
        <f t="shared" si="4"/>
        <v>0</v>
      </c>
      <c r="J20" s="176">
        <f t="shared" si="4"/>
        <v>0</v>
      </c>
      <c r="K20" s="176">
        <f t="shared" si="4"/>
        <v>0</v>
      </c>
      <c r="L20" s="176">
        <f t="shared" si="4"/>
        <v>0</v>
      </c>
      <c r="M20" s="176">
        <f t="shared" si="4"/>
        <v>0</v>
      </c>
      <c r="N20" s="176">
        <f t="shared" si="4"/>
        <v>0</v>
      </c>
      <c r="O20" s="176">
        <f t="shared" si="4"/>
        <v>0</v>
      </c>
      <c r="P20" s="176">
        <f t="shared" si="4"/>
        <v>0</v>
      </c>
      <c r="Q20" s="176">
        <f t="shared" si="4"/>
        <v>0</v>
      </c>
    </row>
    <row r="21" spans="1:17" x14ac:dyDescent="0.25">
      <c r="A21" s="5" t="s">
        <v>164</v>
      </c>
      <c r="B21" s="112"/>
      <c r="C21" s="175">
        <f t="shared" si="5"/>
        <v>0</v>
      </c>
      <c r="D21" s="176">
        <f t="shared" si="4"/>
        <v>0</v>
      </c>
      <c r="E21" s="176">
        <f t="shared" si="4"/>
        <v>0</v>
      </c>
      <c r="F21" s="176">
        <f t="shared" si="4"/>
        <v>0</v>
      </c>
      <c r="G21" s="176">
        <f t="shared" si="4"/>
        <v>0</v>
      </c>
      <c r="H21" s="176">
        <f t="shared" si="4"/>
        <v>0</v>
      </c>
      <c r="I21" s="176">
        <f t="shared" si="4"/>
        <v>0</v>
      </c>
      <c r="J21" s="176">
        <f t="shared" si="4"/>
        <v>0</v>
      </c>
      <c r="K21" s="176">
        <f t="shared" si="4"/>
        <v>0</v>
      </c>
      <c r="L21" s="176">
        <f t="shared" si="4"/>
        <v>0</v>
      </c>
      <c r="M21" s="176">
        <f t="shared" si="4"/>
        <v>0</v>
      </c>
      <c r="N21" s="176">
        <f t="shared" si="4"/>
        <v>0</v>
      </c>
      <c r="O21" s="176">
        <f t="shared" si="4"/>
        <v>0</v>
      </c>
      <c r="P21" s="176">
        <f t="shared" si="4"/>
        <v>0</v>
      </c>
      <c r="Q21" s="176">
        <f t="shared" si="4"/>
        <v>0</v>
      </c>
    </row>
    <row r="22" spans="1:17" x14ac:dyDescent="0.25">
      <c r="A22" s="5" t="s">
        <v>165</v>
      </c>
      <c r="B22" s="112"/>
      <c r="C22" s="175">
        <f t="shared" si="5"/>
        <v>0</v>
      </c>
      <c r="D22" s="176">
        <f t="shared" si="4"/>
        <v>0</v>
      </c>
      <c r="E22" s="176">
        <f t="shared" si="4"/>
        <v>0</v>
      </c>
      <c r="F22" s="176">
        <f t="shared" si="4"/>
        <v>0</v>
      </c>
      <c r="G22" s="176">
        <f t="shared" si="4"/>
        <v>0</v>
      </c>
      <c r="H22" s="176">
        <f t="shared" si="4"/>
        <v>0</v>
      </c>
      <c r="I22" s="176">
        <f t="shared" si="4"/>
        <v>0</v>
      </c>
      <c r="J22" s="176">
        <f t="shared" si="4"/>
        <v>0</v>
      </c>
      <c r="K22" s="176">
        <f t="shared" si="4"/>
        <v>0</v>
      </c>
      <c r="L22" s="176">
        <f t="shared" si="4"/>
        <v>0</v>
      </c>
      <c r="M22" s="176">
        <f t="shared" si="4"/>
        <v>0</v>
      </c>
      <c r="N22" s="176">
        <f t="shared" si="4"/>
        <v>0</v>
      </c>
      <c r="O22" s="176">
        <f t="shared" si="4"/>
        <v>0</v>
      </c>
      <c r="P22" s="176">
        <f t="shared" si="4"/>
        <v>0</v>
      </c>
      <c r="Q22" s="176">
        <f t="shared" si="4"/>
        <v>0</v>
      </c>
    </row>
    <row r="23" spans="1:17" x14ac:dyDescent="0.25">
      <c r="A23" s="5" t="s">
        <v>166</v>
      </c>
      <c r="B23" s="112"/>
      <c r="C23" s="175">
        <f t="shared" si="5"/>
        <v>0</v>
      </c>
      <c r="D23" s="176">
        <f t="shared" si="4"/>
        <v>0</v>
      </c>
      <c r="E23" s="176">
        <f t="shared" si="4"/>
        <v>0</v>
      </c>
      <c r="F23" s="176">
        <f t="shared" si="4"/>
        <v>0</v>
      </c>
      <c r="G23" s="176">
        <f t="shared" si="4"/>
        <v>0</v>
      </c>
      <c r="H23" s="176">
        <f t="shared" si="4"/>
        <v>0</v>
      </c>
      <c r="I23" s="176">
        <f t="shared" si="4"/>
        <v>0</v>
      </c>
      <c r="J23" s="176">
        <f t="shared" si="4"/>
        <v>0</v>
      </c>
      <c r="K23" s="176">
        <f t="shared" si="4"/>
        <v>0</v>
      </c>
      <c r="L23" s="176">
        <f t="shared" si="4"/>
        <v>0</v>
      </c>
      <c r="M23" s="176">
        <f t="shared" si="4"/>
        <v>0</v>
      </c>
      <c r="N23" s="176">
        <f t="shared" si="4"/>
        <v>0</v>
      </c>
      <c r="O23" s="176">
        <f t="shared" si="4"/>
        <v>0</v>
      </c>
      <c r="P23" s="176">
        <f t="shared" si="4"/>
        <v>0</v>
      </c>
      <c r="Q23" s="176">
        <f t="shared" si="4"/>
        <v>0</v>
      </c>
    </row>
    <row r="24" spans="1:17" x14ac:dyDescent="0.25">
      <c r="A24" s="5" t="s">
        <v>167</v>
      </c>
      <c r="B24" s="112"/>
      <c r="C24" s="175">
        <f t="shared" si="5"/>
        <v>0</v>
      </c>
      <c r="D24" s="176">
        <f t="shared" si="4"/>
        <v>0</v>
      </c>
      <c r="E24" s="176">
        <f t="shared" si="4"/>
        <v>0</v>
      </c>
      <c r="F24" s="176">
        <f t="shared" si="4"/>
        <v>0</v>
      </c>
      <c r="G24" s="176">
        <f t="shared" si="4"/>
        <v>0</v>
      </c>
      <c r="H24" s="176">
        <f t="shared" si="4"/>
        <v>0</v>
      </c>
      <c r="I24" s="176">
        <f t="shared" si="4"/>
        <v>0</v>
      </c>
      <c r="J24" s="176">
        <f t="shared" si="4"/>
        <v>0</v>
      </c>
      <c r="K24" s="176">
        <f t="shared" si="4"/>
        <v>0</v>
      </c>
      <c r="L24" s="176">
        <f t="shared" si="4"/>
        <v>0</v>
      </c>
      <c r="M24" s="176">
        <f t="shared" si="4"/>
        <v>0</v>
      </c>
      <c r="N24" s="176">
        <f t="shared" si="4"/>
        <v>0</v>
      </c>
      <c r="O24" s="176">
        <f t="shared" si="4"/>
        <v>0</v>
      </c>
      <c r="P24" s="176">
        <f t="shared" si="4"/>
        <v>0</v>
      </c>
      <c r="Q24" s="176">
        <f t="shared" si="4"/>
        <v>0</v>
      </c>
    </row>
    <row r="25" spans="1:17" x14ac:dyDescent="0.25">
      <c r="A25" s="5" t="s">
        <v>168</v>
      </c>
      <c r="B25" s="112"/>
      <c r="C25" s="175">
        <f t="shared" si="5"/>
        <v>0</v>
      </c>
      <c r="D25" s="176">
        <f t="shared" si="4"/>
        <v>0</v>
      </c>
      <c r="E25" s="176">
        <f t="shared" si="4"/>
        <v>0</v>
      </c>
      <c r="F25" s="176">
        <f t="shared" si="4"/>
        <v>0</v>
      </c>
      <c r="G25" s="176">
        <f t="shared" si="4"/>
        <v>0</v>
      </c>
      <c r="H25" s="176">
        <f t="shared" si="4"/>
        <v>0</v>
      </c>
      <c r="I25" s="176">
        <f t="shared" si="4"/>
        <v>0</v>
      </c>
      <c r="J25" s="176">
        <f t="shared" si="4"/>
        <v>0</v>
      </c>
      <c r="K25" s="176">
        <f t="shared" si="4"/>
        <v>0</v>
      </c>
      <c r="L25" s="176">
        <f t="shared" si="4"/>
        <v>0</v>
      </c>
      <c r="M25" s="176">
        <f t="shared" si="4"/>
        <v>0</v>
      </c>
      <c r="N25" s="176">
        <f t="shared" si="4"/>
        <v>0</v>
      </c>
      <c r="O25" s="176">
        <f t="shared" si="4"/>
        <v>0</v>
      </c>
      <c r="P25" s="176">
        <f t="shared" si="4"/>
        <v>0</v>
      </c>
      <c r="Q25" s="176">
        <f t="shared" si="4"/>
        <v>0</v>
      </c>
    </row>
    <row r="26" spans="1:17" x14ac:dyDescent="0.25">
      <c r="A26" s="5" t="s">
        <v>169</v>
      </c>
      <c r="B26" s="112"/>
      <c r="C26" s="175">
        <f t="shared" si="5"/>
        <v>0</v>
      </c>
      <c r="D26" s="176">
        <f t="shared" si="4"/>
        <v>0</v>
      </c>
      <c r="E26" s="176">
        <f t="shared" si="4"/>
        <v>0</v>
      </c>
      <c r="F26" s="176">
        <f t="shared" si="4"/>
        <v>0</v>
      </c>
      <c r="G26" s="176">
        <f t="shared" si="4"/>
        <v>0</v>
      </c>
      <c r="H26" s="176">
        <f t="shared" si="4"/>
        <v>0</v>
      </c>
      <c r="I26" s="176">
        <f t="shared" si="4"/>
        <v>0</v>
      </c>
      <c r="J26" s="176">
        <f t="shared" si="4"/>
        <v>0</v>
      </c>
      <c r="K26" s="176">
        <f t="shared" si="4"/>
        <v>0</v>
      </c>
      <c r="L26" s="176">
        <f t="shared" si="4"/>
        <v>0</v>
      </c>
      <c r="M26" s="176">
        <f t="shared" si="4"/>
        <v>0</v>
      </c>
      <c r="N26" s="176">
        <f t="shared" si="4"/>
        <v>0</v>
      </c>
      <c r="O26" s="176">
        <f t="shared" si="4"/>
        <v>0</v>
      </c>
      <c r="P26" s="176">
        <f t="shared" si="4"/>
        <v>0</v>
      </c>
      <c r="Q26" s="176">
        <f t="shared" si="4"/>
        <v>0</v>
      </c>
    </row>
    <row r="27" spans="1:17" ht="15.75" thickBot="1" x14ac:dyDescent="0.3">
      <c r="A27" s="35" t="s">
        <v>177</v>
      </c>
      <c r="B27" s="117"/>
      <c r="C27" s="121">
        <f>IFERROR(ROUND(C$11*0.9/24,2),0)</f>
        <v>0</v>
      </c>
      <c r="D27" s="122">
        <f t="shared" ref="D27:Q27" si="6">IFERROR(ROUND(D$11*0.9/24,2),0)</f>
        <v>0</v>
      </c>
      <c r="E27" s="122">
        <f t="shared" si="6"/>
        <v>0</v>
      </c>
      <c r="F27" s="122">
        <f t="shared" si="6"/>
        <v>0</v>
      </c>
      <c r="G27" s="122">
        <f t="shared" si="6"/>
        <v>0</v>
      </c>
      <c r="H27" s="122">
        <f t="shared" si="6"/>
        <v>0</v>
      </c>
      <c r="I27" s="122">
        <f t="shared" si="6"/>
        <v>0</v>
      </c>
      <c r="J27" s="122">
        <f t="shared" si="6"/>
        <v>0</v>
      </c>
      <c r="K27" s="122">
        <f t="shared" si="6"/>
        <v>0</v>
      </c>
      <c r="L27" s="122">
        <f t="shared" si="6"/>
        <v>0</v>
      </c>
      <c r="M27" s="122">
        <f t="shared" si="6"/>
        <v>0</v>
      </c>
      <c r="N27" s="122">
        <f t="shared" si="6"/>
        <v>0</v>
      </c>
      <c r="O27" s="122">
        <f t="shared" si="6"/>
        <v>0</v>
      </c>
      <c r="P27" s="122">
        <f t="shared" si="6"/>
        <v>0</v>
      </c>
      <c r="Q27" s="122">
        <f t="shared" si="6"/>
        <v>0</v>
      </c>
    </row>
    <row r="28" spans="1:17" s="131" customFormat="1" ht="15.75" thickBot="1" x14ac:dyDescent="0.3">
      <c r="A28" s="36" t="s">
        <v>178</v>
      </c>
      <c r="B28" s="149" t="s">
        <v>136</v>
      </c>
      <c r="C28" s="128">
        <f>SUM(C15:C27)</f>
        <v>0</v>
      </c>
      <c r="D28" s="129">
        <f t="shared" ref="D28:Q28" si="7">SUM(D15:D27)</f>
        <v>0</v>
      </c>
      <c r="E28" s="129">
        <f t="shared" si="7"/>
        <v>0</v>
      </c>
      <c r="F28" s="129">
        <f t="shared" si="7"/>
        <v>0</v>
      </c>
      <c r="G28" s="129">
        <f t="shared" si="7"/>
        <v>0</v>
      </c>
      <c r="H28" s="129">
        <f t="shared" si="7"/>
        <v>0</v>
      </c>
      <c r="I28" s="129">
        <f t="shared" si="7"/>
        <v>0</v>
      </c>
      <c r="J28" s="129">
        <f t="shared" si="7"/>
        <v>0</v>
      </c>
      <c r="K28" s="129">
        <f t="shared" si="7"/>
        <v>0</v>
      </c>
      <c r="L28" s="129">
        <f t="shared" si="7"/>
        <v>0</v>
      </c>
      <c r="M28" s="129">
        <f t="shared" si="7"/>
        <v>0</v>
      </c>
      <c r="N28" s="129">
        <f t="shared" si="7"/>
        <v>0</v>
      </c>
      <c r="O28" s="129">
        <f t="shared" si="7"/>
        <v>0</v>
      </c>
      <c r="P28" s="129">
        <f t="shared" si="7"/>
        <v>0</v>
      </c>
      <c r="Q28" s="129">
        <f t="shared" si="7"/>
        <v>0</v>
      </c>
    </row>
  </sheetData>
  <sheetProtection algorithmName="SHA-512" hashValue="q4OJ4SFEtVUr1TjvvfvhmyB2AKvV1ECEpT5AseQkq6XCFC3BDHvoggYwoTrFeswR6yCBmgeAtieYueZJA6U3OA==" saltValue="P+nop+TCqBxfOpLSXIZ+g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63" orientation="landscape" r:id="rId1"/>
  <headerFooter>
    <oddFooter>&amp;L&amp;F&amp;C&amp;A&amp;Rstránka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/>
  </sheetPr>
  <dimension ref="A1:U31"/>
  <sheetViews>
    <sheetView showGridLines="0" zoomScaleNormal="100" workbookViewId="0">
      <pane xSplit="4" topLeftCell="E1" activePane="topRight" state="frozen"/>
      <selection pane="topRight" activeCell="U30" sqref="T30:U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1" t="s">
        <v>137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'MO Kapacita'!E3+'MO Výkon'!E3+'MO Hodiny'!E3+'MO Vozidlo'!E3+'MA Fixní'!E3</f>
        <v>0</v>
      </c>
      <c r="F3" s="83">
        <f>'MO Kapacita'!F3+'MO Výkon'!F3+'MO Hodiny'!F3+'MO Vozidlo'!F3+'MA Fixní'!F3</f>
        <v>0</v>
      </c>
      <c r="G3" s="83">
        <f>'MO Kapacita'!G3+'MO Výkon'!G3+'MO Hodiny'!G3+'MO Vozidlo'!G3+'MA Fixní'!G3</f>
        <v>0</v>
      </c>
      <c r="H3" s="83">
        <f>'MO Kapacita'!H3+'MO Výkon'!H3+'MO Hodiny'!H3+'MO Vozidlo'!H3+'MA Fixní'!H3</f>
        <v>0</v>
      </c>
      <c r="I3" s="83">
        <f>'MO Kapacita'!I3+'MO Výkon'!I3+'MO Hodiny'!I3+'MO Vozidlo'!I3+'MA Fixní'!I3</f>
        <v>0</v>
      </c>
      <c r="J3" s="83">
        <f>'MO Kapacita'!J3+'MO Výkon'!J3+'MO Hodiny'!J3+'MO Vozidlo'!J3+'MA Fixní'!J3</f>
        <v>0</v>
      </c>
      <c r="K3" s="83">
        <f>'MO Kapacita'!K3+'MO Výkon'!K3+'MO Hodiny'!K3+'MO Vozidlo'!K3+'MA Fixní'!K3</f>
        <v>0</v>
      </c>
      <c r="L3" s="83">
        <f>'MO Kapacita'!L3+'MO Výkon'!L3+'MO Hodiny'!L3+'MO Vozidlo'!L3+'MA Fixní'!L3</f>
        <v>0</v>
      </c>
      <c r="M3" s="83">
        <f>'MO Kapacita'!M3+'MO Výkon'!M3+'MO Hodiny'!M3+'MO Vozidlo'!M3+'MA Fixní'!M3</f>
        <v>0</v>
      </c>
      <c r="N3" s="83">
        <f>'MO Kapacita'!N3+'MO Výkon'!N3+'MO Hodiny'!N3+'MO Vozidlo'!N3+'MA Fixní'!N3</f>
        <v>0</v>
      </c>
      <c r="O3" s="83">
        <f>'MO Kapacita'!O3+'MO Výkon'!O3+'MO Hodiny'!O3+'MO Vozidlo'!O3+'MA Fixní'!O3</f>
        <v>0</v>
      </c>
      <c r="P3" s="83">
        <f>'MO Kapacita'!P3+'MO Výkon'!P3+'MO Hodiny'!P3+'MO Vozidlo'!P3+'MA Fixní'!P3</f>
        <v>0</v>
      </c>
      <c r="Q3" s="83">
        <f>'MO Kapacita'!Q3+'MO Výkon'!Q3+'MO Hodiny'!Q3+'MO Vozidlo'!Q3+'MA Fixní'!Q3</f>
        <v>0</v>
      </c>
      <c r="R3" s="83">
        <f>'MO Kapacita'!R3+'MO Výkon'!R3+'MO Hodiny'!R3+'MO Vozidlo'!R3+'MA Fixní'!R3</f>
        <v>0</v>
      </c>
      <c r="S3" s="91">
        <f>'MO Kapacita'!S3+'MO Výkon'!S3+'MO Hodiny'!S3+'MO Vozidlo'!S3+'MA Fixní'!S3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'MO Kapacita'!E4+'MO Výkon'!E4+'MO Hodiny'!E4+'MO Vozidlo'!E4+'MA Fixní'!E4</f>
        <v>0</v>
      </c>
      <c r="F4" s="90">
        <f>'MO Kapacita'!F4+'MO Výkon'!F4+'MO Hodiny'!F4+'MO Vozidlo'!F4+'MA Fixní'!F4</f>
        <v>0</v>
      </c>
      <c r="G4" s="90">
        <f>'MO Kapacita'!G4+'MO Výkon'!G4+'MO Hodiny'!G4+'MO Vozidlo'!G4+'MA Fixní'!G4</f>
        <v>0</v>
      </c>
      <c r="H4" s="90">
        <f>'MO Kapacita'!H4+'MO Výkon'!H4+'MO Hodiny'!H4+'MO Vozidlo'!H4+'MA Fixní'!H4</f>
        <v>0</v>
      </c>
      <c r="I4" s="90">
        <f>'MO Kapacita'!I4+'MO Výkon'!I4+'MO Hodiny'!I4+'MO Vozidlo'!I4+'MA Fixní'!I4</f>
        <v>0</v>
      </c>
      <c r="J4" s="90">
        <f>'MO Kapacita'!J4+'MO Výkon'!J4+'MO Hodiny'!J4+'MO Vozidlo'!J4+'MA Fixní'!J4</f>
        <v>0</v>
      </c>
      <c r="K4" s="90">
        <f>'MO Kapacita'!K4+'MO Výkon'!K4+'MO Hodiny'!K4+'MO Vozidlo'!K4+'MA Fixní'!K4</f>
        <v>0</v>
      </c>
      <c r="L4" s="90">
        <f>'MO Kapacita'!L4+'MO Výkon'!L4+'MO Hodiny'!L4+'MO Vozidlo'!L4+'MA Fixní'!L4</f>
        <v>0</v>
      </c>
      <c r="M4" s="90">
        <f>'MO Kapacita'!M4+'MO Výkon'!M4+'MO Hodiny'!M4+'MO Vozidlo'!M4+'MA Fixní'!M4</f>
        <v>0</v>
      </c>
      <c r="N4" s="90">
        <f>'MO Kapacita'!N4+'MO Výkon'!N4+'MO Hodiny'!N4+'MO Vozidlo'!N4+'MA Fixní'!N4</f>
        <v>0</v>
      </c>
      <c r="O4" s="90">
        <f>'MO Kapacita'!O4+'MO Výkon'!O4+'MO Hodiny'!O4+'MO Vozidlo'!O4+'MA Fixní'!O4</f>
        <v>0</v>
      </c>
      <c r="P4" s="90">
        <f>'MO Kapacita'!P4+'MO Výkon'!P4+'MO Hodiny'!P4+'MO Vozidlo'!P4+'MA Fixní'!P4</f>
        <v>0</v>
      </c>
      <c r="Q4" s="90">
        <f>'MO Kapacita'!Q4+'MO Výkon'!Q4+'MO Hodiny'!Q4+'MO Vozidlo'!Q4+'MA Fixní'!Q4</f>
        <v>0</v>
      </c>
      <c r="R4" s="90">
        <f>'MO Kapacita'!R4+'MO Výkon'!R4+'MO Hodiny'!R4+'MO Vozidlo'!R4+'MA Fixní'!R4</f>
        <v>0</v>
      </c>
      <c r="S4" s="93">
        <f>'MO Kapacita'!S4+'MO Výkon'!S4+'MO Hodiny'!S4+'MO Vozidlo'!S4+'MA Fixní'!S4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'MO Kapacita'!E5+'MO Výkon'!E5+'MO Hodiny'!E5+'MO Vozidlo'!E5+'MA Fixní'!E5</f>
        <v>0</v>
      </c>
      <c r="F5" s="90">
        <f>'MO Kapacita'!F5+'MO Výkon'!F5+'MO Hodiny'!F5+'MO Vozidlo'!F5+'MA Fixní'!F5</f>
        <v>0</v>
      </c>
      <c r="G5" s="90">
        <f>'MO Kapacita'!G5+'MO Výkon'!G5+'MO Hodiny'!G5+'MO Vozidlo'!G5+'MA Fixní'!G5</f>
        <v>0</v>
      </c>
      <c r="H5" s="90">
        <f>'MO Kapacita'!H5+'MO Výkon'!H5+'MO Hodiny'!H5+'MO Vozidlo'!H5+'MA Fixní'!H5</f>
        <v>0</v>
      </c>
      <c r="I5" s="90">
        <f>'MO Kapacita'!I5+'MO Výkon'!I5+'MO Hodiny'!I5+'MO Vozidlo'!I5+'MA Fixní'!I5</f>
        <v>0</v>
      </c>
      <c r="J5" s="90">
        <f>'MO Kapacita'!J5+'MO Výkon'!J5+'MO Hodiny'!J5+'MO Vozidlo'!J5+'MA Fixní'!J5</f>
        <v>0</v>
      </c>
      <c r="K5" s="90">
        <f>'MO Kapacita'!K5+'MO Výkon'!K5+'MO Hodiny'!K5+'MO Vozidlo'!K5+'MA Fixní'!K5</f>
        <v>0</v>
      </c>
      <c r="L5" s="90">
        <f>'MO Kapacita'!L5+'MO Výkon'!L5+'MO Hodiny'!L5+'MO Vozidlo'!L5+'MA Fixní'!L5</f>
        <v>0</v>
      </c>
      <c r="M5" s="90">
        <f>'MO Kapacita'!M5+'MO Výkon'!M5+'MO Hodiny'!M5+'MO Vozidlo'!M5+'MA Fixní'!M5</f>
        <v>0</v>
      </c>
      <c r="N5" s="90">
        <f>'MO Kapacita'!N5+'MO Výkon'!N5+'MO Hodiny'!N5+'MO Vozidlo'!N5+'MA Fixní'!N5</f>
        <v>0</v>
      </c>
      <c r="O5" s="90">
        <f>'MO Kapacita'!O5+'MO Výkon'!O5+'MO Hodiny'!O5+'MO Vozidlo'!O5+'MA Fixní'!O5</f>
        <v>0</v>
      </c>
      <c r="P5" s="90">
        <f>'MO Kapacita'!P5+'MO Výkon'!P5+'MO Hodiny'!P5+'MO Vozidlo'!P5+'MA Fixní'!P5</f>
        <v>0</v>
      </c>
      <c r="Q5" s="90">
        <f>'MO Kapacita'!Q5+'MO Výkon'!Q5+'MO Hodiny'!Q5+'MO Vozidlo'!Q5+'MA Fixní'!Q5</f>
        <v>0</v>
      </c>
      <c r="R5" s="90">
        <f>'MO Kapacita'!R5+'MO Výkon'!R5+'MO Hodiny'!R5+'MO Vozidlo'!R5+'MA Fixní'!R5</f>
        <v>0</v>
      </c>
      <c r="S5" s="93">
        <f>'MO Kapacita'!S5+'MO Výkon'!S5+'MO Hodiny'!S5+'MO Vozidlo'!S5+'MA Fixní'!S5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'MO Kapacita'!E6+'MO Výkon'!E6+'MO Hodiny'!E6+'MO Vozidlo'!E6+'MA Fixní'!E6</f>
        <v>0</v>
      </c>
      <c r="F6" s="90">
        <f>'MO Kapacita'!F6+'MO Výkon'!F6+'MO Hodiny'!F6+'MO Vozidlo'!F6+'MA Fixní'!F6</f>
        <v>0</v>
      </c>
      <c r="G6" s="90">
        <f>'MO Kapacita'!G6+'MO Výkon'!G6+'MO Hodiny'!G6+'MO Vozidlo'!G6+'MA Fixní'!G6</f>
        <v>0</v>
      </c>
      <c r="H6" s="90">
        <f>'MO Kapacita'!H6+'MO Výkon'!H6+'MO Hodiny'!H6+'MO Vozidlo'!H6+'MA Fixní'!H6</f>
        <v>0</v>
      </c>
      <c r="I6" s="90">
        <f>'MO Kapacita'!I6+'MO Výkon'!I6+'MO Hodiny'!I6+'MO Vozidlo'!I6+'MA Fixní'!I6</f>
        <v>0</v>
      </c>
      <c r="J6" s="90">
        <f>'MO Kapacita'!J6+'MO Výkon'!J6+'MO Hodiny'!J6+'MO Vozidlo'!J6+'MA Fixní'!J6</f>
        <v>0</v>
      </c>
      <c r="K6" s="90">
        <f>'MO Kapacita'!K6+'MO Výkon'!K6+'MO Hodiny'!K6+'MO Vozidlo'!K6+'MA Fixní'!K6</f>
        <v>0</v>
      </c>
      <c r="L6" s="90">
        <f>'MO Kapacita'!L6+'MO Výkon'!L6+'MO Hodiny'!L6+'MO Vozidlo'!L6+'MA Fixní'!L6</f>
        <v>0</v>
      </c>
      <c r="M6" s="90">
        <f>'MO Kapacita'!M6+'MO Výkon'!M6+'MO Hodiny'!M6+'MO Vozidlo'!M6+'MA Fixní'!M6</f>
        <v>0</v>
      </c>
      <c r="N6" s="90">
        <f>'MO Kapacita'!N6+'MO Výkon'!N6+'MO Hodiny'!N6+'MO Vozidlo'!N6+'MA Fixní'!N6</f>
        <v>0</v>
      </c>
      <c r="O6" s="90">
        <f>'MO Kapacita'!O6+'MO Výkon'!O6+'MO Hodiny'!O6+'MO Vozidlo'!O6+'MA Fixní'!O6</f>
        <v>0</v>
      </c>
      <c r="P6" s="90">
        <f>'MO Kapacita'!P6+'MO Výkon'!P6+'MO Hodiny'!P6+'MO Vozidlo'!P6+'MA Fixní'!P6</f>
        <v>0</v>
      </c>
      <c r="Q6" s="90">
        <f>'MO Kapacita'!Q6+'MO Výkon'!Q6+'MO Hodiny'!Q6+'MO Vozidlo'!Q6+'MA Fixní'!Q6</f>
        <v>0</v>
      </c>
      <c r="R6" s="90">
        <f>'MO Kapacita'!R6+'MO Výkon'!R6+'MO Hodiny'!R6+'MO Vozidlo'!R6+'MA Fixní'!R6</f>
        <v>0</v>
      </c>
      <c r="S6" s="93">
        <f>'MO Kapacita'!S6+'MO Výkon'!S6+'MO Hodiny'!S6+'MO Vozidlo'!S6+'MA Fixní'!S6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'MO Kapacita'!E7+'MO Výkon'!E7+'MO Hodiny'!E7+'MO Vozidlo'!E7+'MA Fixní'!E7</f>
        <v>0</v>
      </c>
      <c r="F7" s="90">
        <f>'MO Kapacita'!F7+'MO Výkon'!F7+'MO Hodiny'!F7+'MO Vozidlo'!F7+'MA Fixní'!F7</f>
        <v>0</v>
      </c>
      <c r="G7" s="90">
        <f>'MO Kapacita'!G7+'MO Výkon'!G7+'MO Hodiny'!G7+'MO Vozidlo'!G7+'MA Fixní'!G7</f>
        <v>0</v>
      </c>
      <c r="H7" s="90">
        <f>'MO Kapacita'!H7+'MO Výkon'!H7+'MO Hodiny'!H7+'MO Vozidlo'!H7+'MA Fixní'!H7</f>
        <v>0</v>
      </c>
      <c r="I7" s="90">
        <f>'MO Kapacita'!I7+'MO Výkon'!I7+'MO Hodiny'!I7+'MO Vozidlo'!I7+'MA Fixní'!I7</f>
        <v>0</v>
      </c>
      <c r="J7" s="90">
        <f>'MO Kapacita'!J7+'MO Výkon'!J7+'MO Hodiny'!J7+'MO Vozidlo'!J7+'MA Fixní'!J7</f>
        <v>0</v>
      </c>
      <c r="K7" s="90">
        <f>'MO Kapacita'!K7+'MO Výkon'!K7+'MO Hodiny'!K7+'MO Vozidlo'!K7+'MA Fixní'!K7</f>
        <v>0</v>
      </c>
      <c r="L7" s="90">
        <f>'MO Kapacita'!L7+'MO Výkon'!L7+'MO Hodiny'!L7+'MO Vozidlo'!L7+'MA Fixní'!L7</f>
        <v>0</v>
      </c>
      <c r="M7" s="90">
        <f>'MO Kapacita'!M7+'MO Výkon'!M7+'MO Hodiny'!M7+'MO Vozidlo'!M7+'MA Fixní'!M7</f>
        <v>0</v>
      </c>
      <c r="N7" s="90">
        <f>'MO Kapacita'!N7+'MO Výkon'!N7+'MO Hodiny'!N7+'MO Vozidlo'!N7+'MA Fixní'!N7</f>
        <v>0</v>
      </c>
      <c r="O7" s="90">
        <f>'MO Kapacita'!O7+'MO Výkon'!O7+'MO Hodiny'!O7+'MO Vozidlo'!O7+'MA Fixní'!O7</f>
        <v>0</v>
      </c>
      <c r="P7" s="90">
        <f>'MO Kapacita'!P7+'MO Výkon'!P7+'MO Hodiny'!P7+'MO Vozidlo'!P7+'MA Fixní'!P7</f>
        <v>0</v>
      </c>
      <c r="Q7" s="90">
        <f>'MO Kapacita'!Q7+'MO Výkon'!Q7+'MO Hodiny'!Q7+'MO Vozidlo'!Q7+'MA Fixní'!Q7</f>
        <v>0</v>
      </c>
      <c r="R7" s="90">
        <f>'MO Kapacita'!R7+'MO Výkon'!R7+'MO Hodiny'!R7+'MO Vozidlo'!R7+'MA Fixní'!R7</f>
        <v>0</v>
      </c>
      <c r="S7" s="93">
        <f>'MO Kapacita'!S7+'MO Výkon'!S7+'MO Hodiny'!S7+'MO Vozidlo'!S7+'MA Fixní'!S7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'MO Kapacita'!E8+'MO Výkon'!E8+'MO Hodiny'!E8+'MO Vozidlo'!E8+'MA Fixní'!E8</f>
        <v>0</v>
      </c>
      <c r="F8" s="90">
        <f>'MO Kapacita'!F8+'MO Výkon'!F8+'MO Hodiny'!F8+'MO Vozidlo'!F8+'MA Fixní'!F8</f>
        <v>0</v>
      </c>
      <c r="G8" s="90">
        <f>'MO Kapacita'!G8+'MO Výkon'!G8+'MO Hodiny'!G8+'MO Vozidlo'!G8+'MA Fixní'!G8</f>
        <v>0</v>
      </c>
      <c r="H8" s="90">
        <f>'MO Kapacita'!H8+'MO Výkon'!H8+'MO Hodiny'!H8+'MO Vozidlo'!H8+'MA Fixní'!H8</f>
        <v>0</v>
      </c>
      <c r="I8" s="90">
        <f>'MO Kapacita'!I8+'MO Výkon'!I8+'MO Hodiny'!I8+'MO Vozidlo'!I8+'MA Fixní'!I8</f>
        <v>0</v>
      </c>
      <c r="J8" s="90">
        <f>'MO Kapacita'!J8+'MO Výkon'!J8+'MO Hodiny'!J8+'MO Vozidlo'!J8+'MA Fixní'!J8</f>
        <v>0</v>
      </c>
      <c r="K8" s="90">
        <f>'MO Kapacita'!K8+'MO Výkon'!K8+'MO Hodiny'!K8+'MO Vozidlo'!K8+'MA Fixní'!K8</f>
        <v>0</v>
      </c>
      <c r="L8" s="90">
        <f>'MO Kapacita'!L8+'MO Výkon'!L8+'MO Hodiny'!L8+'MO Vozidlo'!L8+'MA Fixní'!L8</f>
        <v>0</v>
      </c>
      <c r="M8" s="90">
        <f>'MO Kapacita'!M8+'MO Výkon'!M8+'MO Hodiny'!M8+'MO Vozidlo'!M8+'MA Fixní'!M8</f>
        <v>0</v>
      </c>
      <c r="N8" s="90">
        <f>'MO Kapacita'!N8+'MO Výkon'!N8+'MO Hodiny'!N8+'MO Vozidlo'!N8+'MA Fixní'!N8</f>
        <v>0</v>
      </c>
      <c r="O8" s="90">
        <f>'MO Kapacita'!O8+'MO Výkon'!O8+'MO Hodiny'!O8+'MO Vozidlo'!O8+'MA Fixní'!O8</f>
        <v>0</v>
      </c>
      <c r="P8" s="90">
        <f>'MO Kapacita'!P8+'MO Výkon'!P8+'MO Hodiny'!P8+'MO Vozidlo'!P8+'MA Fixní'!P8</f>
        <v>0</v>
      </c>
      <c r="Q8" s="90">
        <f>'MO Kapacita'!Q8+'MO Výkon'!Q8+'MO Hodiny'!Q8+'MO Vozidlo'!Q8+'MA Fixní'!Q8</f>
        <v>0</v>
      </c>
      <c r="R8" s="90">
        <f>'MO Kapacita'!R8+'MO Výkon'!R8+'MO Hodiny'!R8+'MO Vozidlo'!R8+'MA Fixní'!R8</f>
        <v>0</v>
      </c>
      <c r="S8" s="93">
        <f>'MO Kapacita'!S8+'MO Výkon'!S8+'MO Hodiny'!S8+'MO Vozidlo'!S8+'MA Fixní'!S8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'MO Kapacita'!E9+'MO Výkon'!E9+'MO Hodiny'!E9+'MO Vozidlo'!E9+'MA Fixní'!E9</f>
        <v>0</v>
      </c>
      <c r="F9" s="90">
        <f>'MO Kapacita'!F9+'MO Výkon'!F9+'MO Hodiny'!F9+'MO Vozidlo'!F9+'MA Fixní'!F9</f>
        <v>0</v>
      </c>
      <c r="G9" s="90">
        <f>'MO Kapacita'!G9+'MO Výkon'!G9+'MO Hodiny'!G9+'MO Vozidlo'!G9+'MA Fixní'!G9</f>
        <v>0</v>
      </c>
      <c r="H9" s="90">
        <f>'MO Kapacita'!H9+'MO Výkon'!H9+'MO Hodiny'!H9+'MO Vozidlo'!H9+'MA Fixní'!H9</f>
        <v>0</v>
      </c>
      <c r="I9" s="90">
        <f>'MO Kapacita'!I9+'MO Výkon'!I9+'MO Hodiny'!I9+'MO Vozidlo'!I9+'MA Fixní'!I9</f>
        <v>0</v>
      </c>
      <c r="J9" s="90">
        <f>'MO Kapacita'!J9+'MO Výkon'!J9+'MO Hodiny'!J9+'MO Vozidlo'!J9+'MA Fixní'!J9</f>
        <v>0</v>
      </c>
      <c r="K9" s="90">
        <f>'MO Kapacita'!K9+'MO Výkon'!K9+'MO Hodiny'!K9+'MO Vozidlo'!K9+'MA Fixní'!K9</f>
        <v>0</v>
      </c>
      <c r="L9" s="90">
        <f>'MO Kapacita'!L9+'MO Výkon'!L9+'MO Hodiny'!L9+'MO Vozidlo'!L9+'MA Fixní'!L9</f>
        <v>0</v>
      </c>
      <c r="M9" s="90">
        <f>'MO Kapacita'!M9+'MO Výkon'!M9+'MO Hodiny'!M9+'MO Vozidlo'!M9+'MA Fixní'!M9</f>
        <v>0</v>
      </c>
      <c r="N9" s="90">
        <f>'MO Kapacita'!N9+'MO Výkon'!N9+'MO Hodiny'!N9+'MO Vozidlo'!N9+'MA Fixní'!N9</f>
        <v>0</v>
      </c>
      <c r="O9" s="90">
        <f>'MO Kapacita'!O9+'MO Výkon'!O9+'MO Hodiny'!O9+'MO Vozidlo'!O9+'MA Fixní'!O9</f>
        <v>0</v>
      </c>
      <c r="P9" s="90">
        <f>'MO Kapacita'!P9+'MO Výkon'!P9+'MO Hodiny'!P9+'MO Vozidlo'!P9+'MA Fixní'!P9</f>
        <v>0</v>
      </c>
      <c r="Q9" s="90">
        <f>'MO Kapacita'!Q9+'MO Výkon'!Q9+'MO Hodiny'!Q9+'MO Vozidlo'!Q9+'MA Fixní'!Q9</f>
        <v>0</v>
      </c>
      <c r="R9" s="90">
        <f>'MO Kapacita'!R9+'MO Výkon'!R9+'MO Hodiny'!R9+'MO Vozidlo'!R9+'MA Fixní'!R9</f>
        <v>0</v>
      </c>
      <c r="S9" s="93">
        <f>'MO Kapacita'!S9+'MO Výkon'!S9+'MO Hodiny'!S9+'MO Vozidlo'!S9+'MA Fixní'!S9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'MO Kapacita'!E10+'MO Výkon'!E10+'MO Hodiny'!E10+'MO Vozidlo'!E10+'MA Fixní'!E10</f>
        <v>0</v>
      </c>
      <c r="F10" s="90">
        <f>'MO Kapacita'!F10+'MO Výkon'!F10+'MO Hodiny'!F10+'MO Vozidlo'!F10+'MA Fixní'!F10</f>
        <v>0</v>
      </c>
      <c r="G10" s="90">
        <f>'MO Kapacita'!G10+'MO Výkon'!G10+'MO Hodiny'!G10+'MO Vozidlo'!G10+'MA Fixní'!G10</f>
        <v>0</v>
      </c>
      <c r="H10" s="90">
        <f>'MO Kapacita'!H10+'MO Výkon'!H10+'MO Hodiny'!H10+'MO Vozidlo'!H10+'MA Fixní'!H10</f>
        <v>0</v>
      </c>
      <c r="I10" s="90">
        <f>'MO Kapacita'!I10+'MO Výkon'!I10+'MO Hodiny'!I10+'MO Vozidlo'!I10+'MA Fixní'!I10</f>
        <v>0</v>
      </c>
      <c r="J10" s="90">
        <f>'MO Kapacita'!J10+'MO Výkon'!J10+'MO Hodiny'!J10+'MO Vozidlo'!J10+'MA Fixní'!J10</f>
        <v>0</v>
      </c>
      <c r="K10" s="90">
        <f>'MO Kapacita'!K10+'MO Výkon'!K10+'MO Hodiny'!K10+'MO Vozidlo'!K10+'MA Fixní'!K10</f>
        <v>0</v>
      </c>
      <c r="L10" s="90">
        <f>'MO Kapacita'!L10+'MO Výkon'!L10+'MO Hodiny'!L10+'MO Vozidlo'!L10+'MA Fixní'!L10</f>
        <v>0</v>
      </c>
      <c r="M10" s="90">
        <f>'MO Kapacita'!M10+'MO Výkon'!M10+'MO Hodiny'!M10+'MO Vozidlo'!M10+'MA Fixní'!M10</f>
        <v>0</v>
      </c>
      <c r="N10" s="90">
        <f>'MO Kapacita'!N10+'MO Výkon'!N10+'MO Hodiny'!N10+'MO Vozidlo'!N10+'MA Fixní'!N10</f>
        <v>0</v>
      </c>
      <c r="O10" s="90">
        <f>'MO Kapacita'!O10+'MO Výkon'!O10+'MO Hodiny'!O10+'MO Vozidlo'!O10+'MA Fixní'!O10</f>
        <v>0</v>
      </c>
      <c r="P10" s="90">
        <f>'MO Kapacita'!P10+'MO Výkon'!P10+'MO Hodiny'!P10+'MO Vozidlo'!P10+'MA Fixní'!P10</f>
        <v>0</v>
      </c>
      <c r="Q10" s="90">
        <f>'MO Kapacita'!Q10+'MO Výkon'!Q10+'MO Hodiny'!Q10+'MO Vozidlo'!Q10+'MA Fixní'!Q10</f>
        <v>0</v>
      </c>
      <c r="R10" s="90">
        <f>'MO Kapacita'!R10+'MO Výkon'!R10+'MO Hodiny'!R10+'MO Vozidlo'!R10+'MA Fixní'!R10</f>
        <v>0</v>
      </c>
      <c r="S10" s="93">
        <f>'MO Kapacita'!S10+'MO Výkon'!S10+'MO Hodiny'!S10+'MO Vozidlo'!S10+'MA Fixní'!S10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312">
        <f>'MO Kapacita'!E11+'MO Výkon'!E11+'MO Hodiny'!E11+'MO Vozidlo'!E11+'MA Fixní'!E11</f>
        <v>0</v>
      </c>
      <c r="F11" s="312">
        <f>'MO Kapacita'!F11+'MO Výkon'!F11+'MO Hodiny'!F11+'MO Vozidlo'!F11+'MA Fixní'!F11</f>
        <v>0</v>
      </c>
      <c r="G11" s="312">
        <f>'MO Kapacita'!G11+'MO Výkon'!G11+'MO Hodiny'!G11+'MO Vozidlo'!G11+'MA Fixní'!G11</f>
        <v>0</v>
      </c>
      <c r="H11" s="312">
        <f>'MO Kapacita'!H11+'MO Výkon'!H11+'MO Hodiny'!H11+'MO Vozidlo'!H11+'MA Fixní'!H11</f>
        <v>0</v>
      </c>
      <c r="I11" s="312">
        <f>'MO Kapacita'!I11+'MO Výkon'!I11+'MO Hodiny'!I11+'MO Vozidlo'!I11+'MA Fixní'!I11</f>
        <v>0</v>
      </c>
      <c r="J11" s="312">
        <f>'MO Kapacita'!J11+'MO Výkon'!J11+'MO Hodiny'!J11+'MO Vozidlo'!J11+'MA Fixní'!J11</f>
        <v>0</v>
      </c>
      <c r="K11" s="312">
        <f>'MO Kapacita'!K11+'MO Výkon'!K11+'MO Hodiny'!K11+'MO Vozidlo'!K11+'MA Fixní'!K11</f>
        <v>0</v>
      </c>
      <c r="L11" s="312">
        <f>'MO Kapacita'!L11+'MO Výkon'!L11+'MO Hodiny'!L11+'MO Vozidlo'!L11+'MA Fixní'!L11</f>
        <v>0</v>
      </c>
      <c r="M11" s="312">
        <f>'MO Kapacita'!M11+'MO Výkon'!M11+'MO Hodiny'!M11+'MO Vozidlo'!M11+'MA Fixní'!M11</f>
        <v>0</v>
      </c>
      <c r="N11" s="312">
        <f>'MO Kapacita'!N11+'MO Výkon'!N11+'MO Hodiny'!N11+'MO Vozidlo'!N11+'MA Fixní'!N11</f>
        <v>0</v>
      </c>
      <c r="O11" s="312">
        <f>'MO Kapacita'!O11+'MO Výkon'!O11+'MO Hodiny'!O11+'MO Vozidlo'!O11+'MA Fixní'!O11</f>
        <v>0</v>
      </c>
      <c r="P11" s="312">
        <f>'MO Kapacita'!P11+'MO Výkon'!P11+'MO Hodiny'!P11+'MO Vozidlo'!P11+'MA Fixní'!P11</f>
        <v>0</v>
      </c>
      <c r="Q11" s="312">
        <f>'MO Kapacita'!Q11+'MO Výkon'!Q11+'MO Hodiny'!Q11+'MO Vozidlo'!Q11+'MA Fixní'!Q11</f>
        <v>0</v>
      </c>
      <c r="R11" s="312">
        <f>'MO Kapacita'!R11+'MO Výkon'!R11+'MO Hodiny'!R11+'MO Vozidlo'!R11+'MA Fixní'!R11</f>
        <v>0</v>
      </c>
      <c r="S11" s="312">
        <f>'MO Kapacita'!S11+'MO Výkon'!S11+'MO Hodiny'!S11+'MO Vozidlo'!S11+'MA Fixní'!S11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12">
        <f>'MO Kapacita'!E12+'MO Výkon'!E12+'MO Hodiny'!E12+'MO Vozidlo'!E12+'MA Fixní'!E12</f>
        <v>0</v>
      </c>
      <c r="F12" s="312">
        <f>'MO Kapacita'!F12+'MO Výkon'!F12+'MO Hodiny'!F12+'MO Vozidlo'!F12+'MA Fixní'!F12</f>
        <v>0</v>
      </c>
      <c r="G12" s="312">
        <f>'MO Kapacita'!G12+'MO Výkon'!G12+'MO Hodiny'!G12+'MO Vozidlo'!G12+'MA Fixní'!G12</f>
        <v>0</v>
      </c>
      <c r="H12" s="312">
        <f>'MO Kapacita'!H12+'MO Výkon'!H12+'MO Hodiny'!H12+'MO Vozidlo'!H12+'MA Fixní'!H12</f>
        <v>0</v>
      </c>
      <c r="I12" s="312">
        <f>'MO Kapacita'!I12+'MO Výkon'!I12+'MO Hodiny'!I12+'MO Vozidlo'!I12+'MA Fixní'!I12</f>
        <v>0</v>
      </c>
      <c r="J12" s="312">
        <f>'MO Kapacita'!J12+'MO Výkon'!J12+'MO Hodiny'!J12+'MO Vozidlo'!J12+'MA Fixní'!J12</f>
        <v>0</v>
      </c>
      <c r="K12" s="312">
        <f>'MO Kapacita'!K12+'MO Výkon'!K12+'MO Hodiny'!K12+'MO Vozidlo'!K12+'MA Fixní'!K12</f>
        <v>0</v>
      </c>
      <c r="L12" s="312">
        <f>'MO Kapacita'!L12+'MO Výkon'!L12+'MO Hodiny'!L12+'MO Vozidlo'!L12+'MA Fixní'!L12</f>
        <v>0</v>
      </c>
      <c r="M12" s="312">
        <f>'MO Kapacita'!M12+'MO Výkon'!M12+'MO Hodiny'!M12+'MO Vozidlo'!M12+'MA Fixní'!M12</f>
        <v>0</v>
      </c>
      <c r="N12" s="312">
        <f>'MO Kapacita'!N12+'MO Výkon'!N12+'MO Hodiny'!N12+'MO Vozidlo'!N12+'MA Fixní'!N12</f>
        <v>0</v>
      </c>
      <c r="O12" s="312">
        <f>'MO Kapacita'!O12+'MO Výkon'!O12+'MO Hodiny'!O12+'MO Vozidlo'!O12+'MA Fixní'!O12</f>
        <v>0</v>
      </c>
      <c r="P12" s="312">
        <f>'MO Kapacita'!P12+'MO Výkon'!P12+'MO Hodiny'!P12+'MO Vozidlo'!P12+'MA Fixní'!P12</f>
        <v>0</v>
      </c>
      <c r="Q12" s="312">
        <f>'MO Kapacita'!Q12+'MO Výkon'!Q12+'MO Hodiny'!Q12+'MO Vozidlo'!Q12+'MA Fixní'!Q12</f>
        <v>0</v>
      </c>
      <c r="R12" s="312">
        <f>'MO Kapacita'!R12+'MO Výkon'!R12+'MO Hodiny'!R12+'MO Vozidlo'!R12+'MA Fixní'!R12</f>
        <v>0</v>
      </c>
      <c r="S12" s="312">
        <f>'MO Kapacita'!S12+'MO Výkon'!S12+'MO Hodiny'!S12+'MO Vozidlo'!S12+'MA Fixní'!S12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12">
        <f>'MO Kapacita'!E13+'MO Výkon'!E13+'MO Hodiny'!E13+'MO Vozidlo'!E13+'MA Fixní'!E13</f>
        <v>0</v>
      </c>
      <c r="F13" s="312">
        <f>'MO Kapacita'!F13+'MO Výkon'!F13+'MO Hodiny'!F13+'MO Vozidlo'!F13+'MA Fixní'!F13</f>
        <v>0</v>
      </c>
      <c r="G13" s="312">
        <f>'MO Kapacita'!G13+'MO Výkon'!G13+'MO Hodiny'!G13+'MO Vozidlo'!G13+'MA Fixní'!G13</f>
        <v>0</v>
      </c>
      <c r="H13" s="312">
        <f>'MO Kapacita'!H13+'MO Výkon'!H13+'MO Hodiny'!H13+'MO Vozidlo'!H13+'MA Fixní'!H13</f>
        <v>0</v>
      </c>
      <c r="I13" s="312">
        <f>'MO Kapacita'!I13+'MO Výkon'!I13+'MO Hodiny'!I13+'MO Vozidlo'!I13+'MA Fixní'!I13</f>
        <v>0</v>
      </c>
      <c r="J13" s="312">
        <f>'MO Kapacita'!J13+'MO Výkon'!J13+'MO Hodiny'!J13+'MO Vozidlo'!J13+'MA Fixní'!J13</f>
        <v>0</v>
      </c>
      <c r="K13" s="312">
        <f>'MO Kapacita'!K13+'MO Výkon'!K13+'MO Hodiny'!K13+'MO Vozidlo'!K13+'MA Fixní'!K13</f>
        <v>0</v>
      </c>
      <c r="L13" s="312">
        <f>'MO Kapacita'!L13+'MO Výkon'!L13+'MO Hodiny'!L13+'MO Vozidlo'!L13+'MA Fixní'!L13</f>
        <v>0</v>
      </c>
      <c r="M13" s="312">
        <f>'MO Kapacita'!M13+'MO Výkon'!M13+'MO Hodiny'!M13+'MO Vozidlo'!M13+'MA Fixní'!M13</f>
        <v>0</v>
      </c>
      <c r="N13" s="312">
        <f>'MO Kapacita'!N13+'MO Výkon'!N13+'MO Hodiny'!N13+'MO Vozidlo'!N13+'MA Fixní'!N13</f>
        <v>0</v>
      </c>
      <c r="O13" s="312">
        <f>'MO Kapacita'!O13+'MO Výkon'!O13+'MO Hodiny'!O13+'MO Vozidlo'!O13+'MA Fixní'!O13</f>
        <v>0</v>
      </c>
      <c r="P13" s="312">
        <f>'MO Kapacita'!P13+'MO Výkon'!P13+'MO Hodiny'!P13+'MO Vozidlo'!P13+'MA Fixní'!P13</f>
        <v>0</v>
      </c>
      <c r="Q13" s="312">
        <f>'MO Kapacita'!Q13+'MO Výkon'!Q13+'MO Hodiny'!Q13+'MO Vozidlo'!Q13+'MA Fixní'!Q13</f>
        <v>0</v>
      </c>
      <c r="R13" s="312">
        <f>'MO Kapacita'!R13+'MO Výkon'!R13+'MO Hodiny'!R13+'MO Vozidlo'!R13+'MA Fixní'!R13</f>
        <v>0</v>
      </c>
      <c r="S13" s="312">
        <f>'MO Kapacita'!S13+'MO Výkon'!S13+'MO Hodiny'!S13+'MO Vozidlo'!S13+'MA Fixní'!S13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1">
        <f>'MO Kapacita'!E14+'MO Výkon'!E14+'MO Hodiny'!E14+'MO Vozidlo'!E14+'MA Fixní'!E14</f>
        <v>0</v>
      </c>
      <c r="F14" s="312">
        <f>'MO Kapacita'!F14+'MO Výkon'!F14+'MO Hodiny'!F14+'MO Vozidlo'!F14+'MA Fixní'!F14</f>
        <v>0</v>
      </c>
      <c r="G14" s="312">
        <f>'MO Kapacita'!G14+'MO Výkon'!G14+'MO Hodiny'!G14+'MO Vozidlo'!G14+'MA Fixní'!G14</f>
        <v>0</v>
      </c>
      <c r="H14" s="312">
        <f>'MO Kapacita'!H14+'MO Výkon'!H14+'MO Hodiny'!H14+'MO Vozidlo'!H14+'MA Fixní'!H14</f>
        <v>0</v>
      </c>
      <c r="I14" s="312">
        <f>'MO Kapacita'!I14+'MO Výkon'!I14+'MO Hodiny'!I14+'MO Vozidlo'!I14+'MA Fixní'!I14</f>
        <v>0</v>
      </c>
      <c r="J14" s="312">
        <f>'MO Kapacita'!J14+'MO Výkon'!J14+'MO Hodiny'!J14+'MO Vozidlo'!J14+'MA Fixní'!J14</f>
        <v>0</v>
      </c>
      <c r="K14" s="312">
        <f>'MO Kapacita'!K14+'MO Výkon'!K14+'MO Hodiny'!K14+'MO Vozidlo'!K14+'MA Fixní'!K14</f>
        <v>0</v>
      </c>
      <c r="L14" s="312">
        <f>'MO Kapacita'!L14+'MO Výkon'!L14+'MO Hodiny'!L14+'MO Vozidlo'!L14+'MA Fixní'!L14</f>
        <v>0</v>
      </c>
      <c r="M14" s="312">
        <f>'MO Kapacita'!M14+'MO Výkon'!M14+'MO Hodiny'!M14+'MO Vozidlo'!M14+'MA Fixní'!M14</f>
        <v>0</v>
      </c>
      <c r="N14" s="312">
        <f>'MO Kapacita'!N14+'MO Výkon'!N14+'MO Hodiny'!N14+'MO Vozidlo'!N14+'MA Fixní'!N14</f>
        <v>0</v>
      </c>
      <c r="O14" s="312">
        <f>'MO Kapacita'!O14+'MO Výkon'!O14+'MO Hodiny'!O14+'MO Vozidlo'!O14+'MA Fixní'!O14</f>
        <v>0</v>
      </c>
      <c r="P14" s="312">
        <f>'MO Kapacita'!P14+'MO Výkon'!P14+'MO Hodiny'!P14+'MO Vozidlo'!P14+'MA Fixní'!P14</f>
        <v>0</v>
      </c>
      <c r="Q14" s="312">
        <f>'MO Kapacita'!Q14+'MO Výkon'!Q14+'MO Hodiny'!Q14+'MO Vozidlo'!Q14+'MA Fixní'!Q14</f>
        <v>0</v>
      </c>
      <c r="R14" s="312">
        <f>'MO Kapacita'!R14+'MO Výkon'!R14+'MO Hodiny'!R14+'MO Vozidlo'!R14+'MA Fixní'!R14</f>
        <v>0</v>
      </c>
      <c r="S14" s="313">
        <f>'MO Kapacita'!S14+'MO Výkon'!S14+'MO Hodiny'!S14+'MO Vozidlo'!S14+'MA Fixní'!S14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12">
        <f>'MO Kapacita'!E15+'MO Výkon'!E15+'MO Hodiny'!E15+'MO Vozidlo'!E15+'MA Fixní'!E15</f>
        <v>0</v>
      </c>
      <c r="F15" s="312">
        <f>'MO Kapacita'!F15+'MO Výkon'!F15+'MO Hodiny'!F15+'MO Vozidlo'!F15+'MA Fixní'!F15</f>
        <v>0</v>
      </c>
      <c r="G15" s="312">
        <f>'MO Kapacita'!G15+'MO Výkon'!G15+'MO Hodiny'!G15+'MO Vozidlo'!G15+'MA Fixní'!G15</f>
        <v>0</v>
      </c>
      <c r="H15" s="312">
        <f>'MO Kapacita'!H15+'MO Výkon'!H15+'MO Hodiny'!H15+'MO Vozidlo'!H15+'MA Fixní'!H15</f>
        <v>0</v>
      </c>
      <c r="I15" s="312">
        <f>'MO Kapacita'!I15+'MO Výkon'!I15+'MO Hodiny'!I15+'MO Vozidlo'!I15+'MA Fixní'!I15</f>
        <v>0</v>
      </c>
      <c r="J15" s="312">
        <f>'MO Kapacita'!J15+'MO Výkon'!J15+'MO Hodiny'!J15+'MO Vozidlo'!J15+'MA Fixní'!J15</f>
        <v>0</v>
      </c>
      <c r="K15" s="312">
        <f>'MO Kapacita'!K15+'MO Výkon'!K15+'MO Hodiny'!K15+'MO Vozidlo'!K15+'MA Fixní'!K15</f>
        <v>0</v>
      </c>
      <c r="L15" s="312">
        <f>'MO Kapacita'!L15+'MO Výkon'!L15+'MO Hodiny'!L15+'MO Vozidlo'!L15+'MA Fixní'!L15</f>
        <v>0</v>
      </c>
      <c r="M15" s="312">
        <f>'MO Kapacita'!M15+'MO Výkon'!M15+'MO Hodiny'!M15+'MO Vozidlo'!M15+'MA Fixní'!M15</f>
        <v>0</v>
      </c>
      <c r="N15" s="312">
        <f>'MO Kapacita'!N15+'MO Výkon'!N15+'MO Hodiny'!N15+'MO Vozidlo'!N15+'MA Fixní'!N15</f>
        <v>0</v>
      </c>
      <c r="O15" s="312">
        <f>'MO Kapacita'!O15+'MO Výkon'!O15+'MO Hodiny'!O15+'MO Vozidlo'!O15+'MA Fixní'!O15</f>
        <v>0</v>
      </c>
      <c r="P15" s="312">
        <f>'MO Kapacita'!P15+'MO Výkon'!P15+'MO Hodiny'!P15+'MO Vozidlo'!P15+'MA Fixní'!P15</f>
        <v>0</v>
      </c>
      <c r="Q15" s="312">
        <f>'MO Kapacita'!Q15+'MO Výkon'!Q15+'MO Hodiny'!Q15+'MO Vozidlo'!Q15+'MA Fixní'!Q15</f>
        <v>0</v>
      </c>
      <c r="R15" s="312">
        <f>'MO Kapacita'!R15+'MO Výkon'!R15+'MO Hodiny'!R15+'MO Vozidlo'!R15+'MA Fixní'!R15</f>
        <v>0</v>
      </c>
      <c r="S15" s="312">
        <f>'MO Kapacita'!S15+'MO Výkon'!S15+'MO Hodiny'!S15+'MO Vozidlo'!S15+'MA Fixní'!S15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12">
        <f>'MO Kapacita'!E16+'MO Výkon'!E16+'MO Hodiny'!E16+'MO Vozidlo'!E16+'MA Fixní'!E16</f>
        <v>0</v>
      </c>
      <c r="F16" s="312">
        <f>'MO Kapacita'!F16+'MO Výkon'!F16+'MO Hodiny'!F16+'MO Vozidlo'!F16+'MA Fixní'!F16</f>
        <v>0</v>
      </c>
      <c r="G16" s="312">
        <f>'MO Kapacita'!G16+'MO Výkon'!G16+'MO Hodiny'!G16+'MO Vozidlo'!G16+'MA Fixní'!G16</f>
        <v>0</v>
      </c>
      <c r="H16" s="312">
        <f>'MO Kapacita'!H16+'MO Výkon'!H16+'MO Hodiny'!H16+'MO Vozidlo'!H16+'MA Fixní'!H16</f>
        <v>0</v>
      </c>
      <c r="I16" s="312">
        <f>'MO Kapacita'!I16+'MO Výkon'!I16+'MO Hodiny'!I16+'MO Vozidlo'!I16+'MA Fixní'!I16</f>
        <v>0</v>
      </c>
      <c r="J16" s="312">
        <f>'MO Kapacita'!J16+'MO Výkon'!J16+'MO Hodiny'!J16+'MO Vozidlo'!J16+'MA Fixní'!J16</f>
        <v>0</v>
      </c>
      <c r="K16" s="312">
        <f>'MO Kapacita'!K16+'MO Výkon'!K16+'MO Hodiny'!K16+'MO Vozidlo'!K16+'MA Fixní'!K16</f>
        <v>0</v>
      </c>
      <c r="L16" s="312">
        <f>'MO Kapacita'!L16+'MO Výkon'!L16+'MO Hodiny'!L16+'MO Vozidlo'!L16+'MA Fixní'!L16</f>
        <v>0</v>
      </c>
      <c r="M16" s="312">
        <f>'MO Kapacita'!M16+'MO Výkon'!M16+'MO Hodiny'!M16+'MO Vozidlo'!M16+'MA Fixní'!M16</f>
        <v>0</v>
      </c>
      <c r="N16" s="312">
        <f>'MO Kapacita'!N16+'MO Výkon'!N16+'MO Hodiny'!N16+'MO Vozidlo'!N16+'MA Fixní'!N16</f>
        <v>0</v>
      </c>
      <c r="O16" s="312">
        <f>'MO Kapacita'!O16+'MO Výkon'!O16+'MO Hodiny'!O16+'MO Vozidlo'!O16+'MA Fixní'!O16</f>
        <v>0</v>
      </c>
      <c r="P16" s="312">
        <f>'MO Kapacita'!P16+'MO Výkon'!P16+'MO Hodiny'!P16+'MO Vozidlo'!P16+'MA Fixní'!P16</f>
        <v>0</v>
      </c>
      <c r="Q16" s="312">
        <f>'MO Kapacita'!Q16+'MO Výkon'!Q16+'MO Hodiny'!Q16+'MO Vozidlo'!Q16+'MA Fixní'!Q16</f>
        <v>0</v>
      </c>
      <c r="R16" s="312">
        <f>'MO Kapacita'!R16+'MO Výkon'!R16+'MO Hodiny'!R16+'MO Vozidlo'!R16+'MA Fixní'!R16</f>
        <v>0</v>
      </c>
      <c r="S16" s="312">
        <f>'MO Kapacita'!S16+'MO Výkon'!S16+'MO Hodiny'!S16+'MO Vozidlo'!S16+'MA Fixní'!S16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12">
        <f>'MO Kapacita'!E17+'MO Výkon'!E17+'MO Hodiny'!E17+'MO Vozidlo'!E17+'MA Fixní'!E17</f>
        <v>0</v>
      </c>
      <c r="F17" s="312">
        <f>'MO Kapacita'!F17+'MO Výkon'!F17+'MO Hodiny'!F17+'MO Vozidlo'!F17+'MA Fixní'!F17</f>
        <v>0</v>
      </c>
      <c r="G17" s="312">
        <f>'MO Kapacita'!G17+'MO Výkon'!G17+'MO Hodiny'!G17+'MO Vozidlo'!G17+'MA Fixní'!G17</f>
        <v>0</v>
      </c>
      <c r="H17" s="312">
        <f>'MO Kapacita'!H17+'MO Výkon'!H17+'MO Hodiny'!H17+'MO Vozidlo'!H17+'MA Fixní'!H17</f>
        <v>0</v>
      </c>
      <c r="I17" s="312">
        <f>'MO Kapacita'!I17+'MO Výkon'!I17+'MO Hodiny'!I17+'MO Vozidlo'!I17+'MA Fixní'!I17</f>
        <v>0</v>
      </c>
      <c r="J17" s="312">
        <f>'MO Kapacita'!J17+'MO Výkon'!J17+'MO Hodiny'!J17+'MO Vozidlo'!J17+'MA Fixní'!J17</f>
        <v>0</v>
      </c>
      <c r="K17" s="312">
        <f>'MO Kapacita'!K17+'MO Výkon'!K17+'MO Hodiny'!K17+'MO Vozidlo'!K17+'MA Fixní'!K17</f>
        <v>0</v>
      </c>
      <c r="L17" s="312">
        <f>'MO Kapacita'!L17+'MO Výkon'!L17+'MO Hodiny'!L17+'MO Vozidlo'!L17+'MA Fixní'!L17</f>
        <v>0</v>
      </c>
      <c r="M17" s="312">
        <f>'MO Kapacita'!M17+'MO Výkon'!M17+'MO Hodiny'!M17+'MO Vozidlo'!M17+'MA Fixní'!M17</f>
        <v>0</v>
      </c>
      <c r="N17" s="312">
        <f>'MO Kapacita'!N17+'MO Výkon'!N17+'MO Hodiny'!N17+'MO Vozidlo'!N17+'MA Fixní'!N17</f>
        <v>0</v>
      </c>
      <c r="O17" s="312">
        <f>'MO Kapacita'!O17+'MO Výkon'!O17+'MO Hodiny'!O17+'MO Vozidlo'!O17+'MA Fixní'!O17</f>
        <v>0</v>
      </c>
      <c r="P17" s="312">
        <f>'MO Kapacita'!P17+'MO Výkon'!P17+'MO Hodiny'!P17+'MO Vozidlo'!P17+'MA Fixní'!P17</f>
        <v>0</v>
      </c>
      <c r="Q17" s="312">
        <f>'MO Kapacita'!Q17+'MO Výkon'!Q17+'MO Hodiny'!Q17+'MO Vozidlo'!Q17+'MA Fixní'!Q17</f>
        <v>0</v>
      </c>
      <c r="R17" s="312">
        <f>'MO Kapacita'!R17+'MO Výkon'!R17+'MO Hodiny'!R17+'MO Vozidlo'!R17+'MA Fixní'!R17</f>
        <v>0</v>
      </c>
      <c r="S17" s="312">
        <f>'MO Kapacita'!S17+'MO Výkon'!S17+'MO Hodiny'!S17+'MO Vozidlo'!S17+'MA Fixní'!S17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1">
        <f>'MO Kapacita'!E18+'MO Výkon'!E18+'MO Hodiny'!E18+'MO Vozidlo'!E18+'MA Fixní'!E18</f>
        <v>0</v>
      </c>
      <c r="F18" s="312">
        <f>'MO Kapacita'!F18+'MO Výkon'!F18+'MO Hodiny'!F18+'MO Vozidlo'!F18+'MA Fixní'!F18</f>
        <v>0</v>
      </c>
      <c r="G18" s="312">
        <f>'MO Kapacita'!G18+'MO Výkon'!G18+'MO Hodiny'!G18+'MO Vozidlo'!G18+'MA Fixní'!G18</f>
        <v>0</v>
      </c>
      <c r="H18" s="312">
        <f>'MO Kapacita'!H18+'MO Výkon'!H18+'MO Hodiny'!H18+'MO Vozidlo'!H18+'MA Fixní'!H18</f>
        <v>0</v>
      </c>
      <c r="I18" s="312">
        <f>'MO Kapacita'!I18+'MO Výkon'!I18+'MO Hodiny'!I18+'MO Vozidlo'!I18+'MA Fixní'!I18</f>
        <v>0</v>
      </c>
      <c r="J18" s="312">
        <f>'MO Kapacita'!J18+'MO Výkon'!J18+'MO Hodiny'!J18+'MO Vozidlo'!J18+'MA Fixní'!J18</f>
        <v>0</v>
      </c>
      <c r="K18" s="312">
        <f>'MO Kapacita'!K18+'MO Výkon'!K18+'MO Hodiny'!K18+'MO Vozidlo'!K18+'MA Fixní'!K18</f>
        <v>0</v>
      </c>
      <c r="L18" s="312">
        <f>'MO Kapacita'!L18+'MO Výkon'!L18+'MO Hodiny'!L18+'MO Vozidlo'!L18+'MA Fixní'!L18</f>
        <v>0</v>
      </c>
      <c r="M18" s="312">
        <f>'MO Kapacita'!M18+'MO Výkon'!M18+'MO Hodiny'!M18+'MO Vozidlo'!M18+'MA Fixní'!M18</f>
        <v>0</v>
      </c>
      <c r="N18" s="312">
        <f>'MO Kapacita'!N18+'MO Výkon'!N18+'MO Hodiny'!N18+'MO Vozidlo'!N18+'MA Fixní'!N18</f>
        <v>0</v>
      </c>
      <c r="O18" s="312">
        <f>'MO Kapacita'!O18+'MO Výkon'!O18+'MO Hodiny'!O18+'MO Vozidlo'!O18+'MA Fixní'!O18</f>
        <v>0</v>
      </c>
      <c r="P18" s="312">
        <f>'MO Kapacita'!P18+'MO Výkon'!P18+'MO Hodiny'!P18+'MO Vozidlo'!P18+'MA Fixní'!P18</f>
        <v>0</v>
      </c>
      <c r="Q18" s="312">
        <f>'MO Kapacita'!Q18+'MO Výkon'!Q18+'MO Hodiny'!Q18+'MO Vozidlo'!Q18+'MA Fixní'!Q18</f>
        <v>0</v>
      </c>
      <c r="R18" s="312">
        <f>'MO Kapacita'!R18+'MO Výkon'!R18+'MO Hodiny'!R18+'MO Vozidlo'!R18+'MA Fixní'!R18</f>
        <v>0</v>
      </c>
      <c r="S18" s="313">
        <f>'MO Kapacita'!S18+'MO Výkon'!S18+'MO Hodiny'!S18+'MO Vozidlo'!S18+'MA Fixní'!S18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2">
        <f>'MO Kapacita'!E19+'MO Výkon'!E19+'MO Hodiny'!E19+'MO Vozidlo'!E19+'MA Fixní'!E19</f>
        <v>0</v>
      </c>
      <c r="F19" s="90">
        <f>'MO Kapacita'!F19+'MO Výkon'!F19+'MO Hodiny'!F19+'MO Vozidlo'!F19+'MA Fixní'!F19</f>
        <v>0</v>
      </c>
      <c r="G19" s="90">
        <f>'MO Kapacita'!G19+'MO Výkon'!G19+'MO Hodiny'!G19+'MO Vozidlo'!G19+'MA Fixní'!G19</f>
        <v>0</v>
      </c>
      <c r="H19" s="90">
        <f>'MO Kapacita'!H19+'MO Výkon'!H19+'MO Hodiny'!H19+'MO Vozidlo'!H19+'MA Fixní'!H19</f>
        <v>0</v>
      </c>
      <c r="I19" s="90">
        <f>'MO Kapacita'!I19+'MO Výkon'!I19+'MO Hodiny'!I19+'MO Vozidlo'!I19+'MA Fixní'!I19</f>
        <v>0</v>
      </c>
      <c r="J19" s="90">
        <f>'MO Kapacita'!J19+'MO Výkon'!J19+'MO Hodiny'!J19+'MO Vozidlo'!J19+'MA Fixní'!J19</f>
        <v>0</v>
      </c>
      <c r="K19" s="90">
        <f>'MO Kapacita'!K19+'MO Výkon'!K19+'MO Hodiny'!K19+'MO Vozidlo'!K19+'MA Fixní'!K19</f>
        <v>0</v>
      </c>
      <c r="L19" s="90">
        <f>'MO Kapacita'!L19+'MO Výkon'!L19+'MO Hodiny'!L19+'MO Vozidlo'!L19+'MA Fixní'!L19</f>
        <v>0</v>
      </c>
      <c r="M19" s="90">
        <f>'MO Kapacita'!M19+'MO Výkon'!M19+'MO Hodiny'!M19+'MO Vozidlo'!M19+'MA Fixní'!M19</f>
        <v>0</v>
      </c>
      <c r="N19" s="90">
        <f>'MO Kapacita'!N19+'MO Výkon'!N19+'MO Hodiny'!N19+'MO Vozidlo'!N19+'MA Fixní'!N19</f>
        <v>0</v>
      </c>
      <c r="O19" s="90">
        <f>'MO Kapacita'!O19+'MO Výkon'!O19+'MO Hodiny'!O19+'MO Vozidlo'!O19+'MA Fixní'!O19</f>
        <v>0</v>
      </c>
      <c r="P19" s="90">
        <f>'MO Kapacita'!P19+'MO Výkon'!P19+'MO Hodiny'!P19+'MO Vozidlo'!P19+'MA Fixní'!P19</f>
        <v>0</v>
      </c>
      <c r="Q19" s="90">
        <f>'MO Kapacita'!Q19+'MO Výkon'!Q19+'MO Hodiny'!Q19+'MO Vozidlo'!Q19+'MA Fixní'!Q19</f>
        <v>0</v>
      </c>
      <c r="R19" s="90">
        <f>'MO Kapacita'!R19+'MO Výkon'!R19+'MO Hodiny'!R19+'MO Vozidlo'!R19+'MA Fixní'!R19</f>
        <v>0</v>
      </c>
      <c r="S19" s="93">
        <f>'MO Kapacita'!S19+'MO Výkon'!S19+'MO Hodiny'!S19+'MO Vozidlo'!S19+'MA Fixní'!S19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'MO Kapacita'!E20+'MO Výkon'!E20+'MO Hodiny'!E20+'MO Vozidlo'!E20+'MA Fixní'!E20</f>
        <v>0</v>
      </c>
      <c r="F20" s="90">
        <f>'MO Kapacita'!F20+'MO Výkon'!F20+'MO Hodiny'!F20+'MO Vozidlo'!F20+'MA Fixní'!F20</f>
        <v>0</v>
      </c>
      <c r="G20" s="90">
        <f>'MO Kapacita'!G20+'MO Výkon'!G20+'MO Hodiny'!G20+'MO Vozidlo'!G20+'MA Fixní'!G20</f>
        <v>0</v>
      </c>
      <c r="H20" s="90">
        <f>'MO Kapacita'!H20+'MO Výkon'!H20+'MO Hodiny'!H20+'MO Vozidlo'!H20+'MA Fixní'!H20</f>
        <v>0</v>
      </c>
      <c r="I20" s="90">
        <f>'MO Kapacita'!I20+'MO Výkon'!I20+'MO Hodiny'!I20+'MO Vozidlo'!I20+'MA Fixní'!I20</f>
        <v>0</v>
      </c>
      <c r="J20" s="90">
        <f>'MO Kapacita'!J20+'MO Výkon'!J20+'MO Hodiny'!J20+'MO Vozidlo'!J20+'MA Fixní'!J20</f>
        <v>0</v>
      </c>
      <c r="K20" s="90">
        <f>'MO Kapacita'!K20+'MO Výkon'!K20+'MO Hodiny'!K20+'MO Vozidlo'!K20+'MA Fixní'!K20</f>
        <v>0</v>
      </c>
      <c r="L20" s="90">
        <f>'MO Kapacita'!L20+'MO Výkon'!L20+'MO Hodiny'!L20+'MO Vozidlo'!L20+'MA Fixní'!L20</f>
        <v>0</v>
      </c>
      <c r="M20" s="90">
        <f>'MO Kapacita'!M20+'MO Výkon'!M20+'MO Hodiny'!M20+'MO Vozidlo'!M20+'MA Fixní'!M20</f>
        <v>0</v>
      </c>
      <c r="N20" s="90">
        <f>'MO Kapacita'!N20+'MO Výkon'!N20+'MO Hodiny'!N20+'MO Vozidlo'!N20+'MA Fixní'!N20</f>
        <v>0</v>
      </c>
      <c r="O20" s="90">
        <f>'MO Kapacita'!O20+'MO Výkon'!O20+'MO Hodiny'!O20+'MO Vozidlo'!O20+'MA Fixní'!O20</f>
        <v>0</v>
      </c>
      <c r="P20" s="90">
        <f>'MO Kapacita'!P20+'MO Výkon'!P20+'MO Hodiny'!P20+'MO Vozidlo'!P20+'MA Fixní'!P20</f>
        <v>0</v>
      </c>
      <c r="Q20" s="90">
        <f>'MO Kapacita'!Q20+'MO Výkon'!Q20+'MO Hodiny'!Q20+'MO Vozidlo'!Q20+'MA Fixní'!Q20</f>
        <v>0</v>
      </c>
      <c r="R20" s="90">
        <f>'MO Kapacita'!R20+'MO Výkon'!R20+'MO Hodiny'!R20+'MO Vozidlo'!R20+'MA Fixní'!R20</f>
        <v>0</v>
      </c>
      <c r="S20" s="93">
        <f>'MO Kapacita'!S20+'MO Výkon'!S20+'MO Hodiny'!S20+'MO Vozidlo'!S20+'MA Fixní'!S20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'MO Kapacita'!E21+'MO Výkon'!E21+'MO Hodiny'!E21+'MO Vozidlo'!E21+'MA Fixní'!E21</f>
        <v>0</v>
      </c>
      <c r="F21" s="90">
        <f>'MO Kapacita'!F21+'MO Výkon'!F21+'MO Hodiny'!F21+'MO Vozidlo'!F21+'MA Fixní'!F21</f>
        <v>0</v>
      </c>
      <c r="G21" s="90">
        <f>'MO Kapacita'!G21+'MO Výkon'!G21+'MO Hodiny'!G21+'MO Vozidlo'!G21+'MA Fixní'!G21</f>
        <v>0</v>
      </c>
      <c r="H21" s="90">
        <f>'MO Kapacita'!H21+'MO Výkon'!H21+'MO Hodiny'!H21+'MO Vozidlo'!H21+'MA Fixní'!H21</f>
        <v>0</v>
      </c>
      <c r="I21" s="90">
        <f>'MO Kapacita'!I21+'MO Výkon'!I21+'MO Hodiny'!I21+'MO Vozidlo'!I21+'MA Fixní'!I21</f>
        <v>0</v>
      </c>
      <c r="J21" s="90">
        <f>'MO Kapacita'!J21+'MO Výkon'!J21+'MO Hodiny'!J21+'MO Vozidlo'!J21+'MA Fixní'!J21</f>
        <v>0</v>
      </c>
      <c r="K21" s="90">
        <f>'MO Kapacita'!K21+'MO Výkon'!K21+'MO Hodiny'!K21+'MO Vozidlo'!K21+'MA Fixní'!K21</f>
        <v>0</v>
      </c>
      <c r="L21" s="90">
        <f>'MO Kapacita'!L21+'MO Výkon'!L21+'MO Hodiny'!L21+'MO Vozidlo'!L21+'MA Fixní'!L21</f>
        <v>0</v>
      </c>
      <c r="M21" s="90">
        <f>'MO Kapacita'!M21+'MO Výkon'!M21+'MO Hodiny'!M21+'MO Vozidlo'!M21+'MA Fixní'!M21</f>
        <v>0</v>
      </c>
      <c r="N21" s="90">
        <f>'MO Kapacita'!N21+'MO Výkon'!N21+'MO Hodiny'!N21+'MO Vozidlo'!N21+'MA Fixní'!N21</f>
        <v>0</v>
      </c>
      <c r="O21" s="90">
        <f>'MO Kapacita'!O21+'MO Výkon'!O21+'MO Hodiny'!O21+'MO Vozidlo'!O21+'MA Fixní'!O21</f>
        <v>0</v>
      </c>
      <c r="P21" s="90">
        <f>'MO Kapacita'!P21+'MO Výkon'!P21+'MO Hodiny'!P21+'MO Vozidlo'!P21+'MA Fixní'!P21</f>
        <v>0</v>
      </c>
      <c r="Q21" s="90">
        <f>'MO Kapacita'!Q21+'MO Výkon'!Q21+'MO Hodiny'!Q21+'MO Vozidlo'!Q21+'MA Fixní'!Q21</f>
        <v>0</v>
      </c>
      <c r="R21" s="90">
        <f>'MO Kapacita'!R21+'MO Výkon'!R21+'MO Hodiny'!R21+'MO Vozidlo'!R21+'MA Fixní'!R21</f>
        <v>0</v>
      </c>
      <c r="S21" s="93">
        <f>'MO Kapacita'!S21+'MO Výkon'!S21+'MO Hodiny'!S21+'MO Vozidlo'!S21+'MA Fixní'!S21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'MO Kapacita'!E22+'MO Výkon'!E22+'MO Hodiny'!E22+'MO Vozidlo'!E22+'MA Fixní'!E22</f>
        <v>0</v>
      </c>
      <c r="F22" s="90">
        <f>'MO Kapacita'!F22+'MO Výkon'!F22+'MO Hodiny'!F22+'MO Vozidlo'!F22+'MA Fixní'!F22</f>
        <v>0</v>
      </c>
      <c r="G22" s="90">
        <f>'MO Kapacita'!G22+'MO Výkon'!G22+'MO Hodiny'!G22+'MO Vozidlo'!G22+'MA Fixní'!G22</f>
        <v>0</v>
      </c>
      <c r="H22" s="90">
        <f>'MO Kapacita'!H22+'MO Výkon'!H22+'MO Hodiny'!H22+'MO Vozidlo'!H22+'MA Fixní'!H22</f>
        <v>0</v>
      </c>
      <c r="I22" s="90">
        <f>'MO Kapacita'!I22+'MO Výkon'!I22+'MO Hodiny'!I22+'MO Vozidlo'!I22+'MA Fixní'!I22</f>
        <v>0</v>
      </c>
      <c r="J22" s="90">
        <f>'MO Kapacita'!J22+'MO Výkon'!J22+'MO Hodiny'!J22+'MO Vozidlo'!J22+'MA Fixní'!J22</f>
        <v>0</v>
      </c>
      <c r="K22" s="90">
        <f>'MO Kapacita'!K22+'MO Výkon'!K22+'MO Hodiny'!K22+'MO Vozidlo'!K22+'MA Fixní'!K22</f>
        <v>0</v>
      </c>
      <c r="L22" s="90">
        <f>'MO Kapacita'!L22+'MO Výkon'!L22+'MO Hodiny'!L22+'MO Vozidlo'!L22+'MA Fixní'!L22</f>
        <v>0</v>
      </c>
      <c r="M22" s="90">
        <f>'MO Kapacita'!M22+'MO Výkon'!M22+'MO Hodiny'!M22+'MO Vozidlo'!M22+'MA Fixní'!M22</f>
        <v>0</v>
      </c>
      <c r="N22" s="90">
        <f>'MO Kapacita'!N22+'MO Výkon'!N22+'MO Hodiny'!N22+'MO Vozidlo'!N22+'MA Fixní'!N22</f>
        <v>0</v>
      </c>
      <c r="O22" s="90">
        <f>'MO Kapacita'!O22+'MO Výkon'!O22+'MO Hodiny'!O22+'MO Vozidlo'!O22+'MA Fixní'!O22</f>
        <v>0</v>
      </c>
      <c r="P22" s="90">
        <f>'MO Kapacita'!P22+'MO Výkon'!P22+'MO Hodiny'!P22+'MO Vozidlo'!P22+'MA Fixní'!P22</f>
        <v>0</v>
      </c>
      <c r="Q22" s="90">
        <f>'MO Kapacita'!Q22+'MO Výkon'!Q22+'MO Hodiny'!Q22+'MO Vozidlo'!Q22+'MA Fixní'!Q22</f>
        <v>0</v>
      </c>
      <c r="R22" s="90">
        <f>'MO Kapacita'!R22+'MO Výkon'!R22+'MO Hodiny'!R22+'MO Vozidlo'!R22+'MA Fixní'!R22</f>
        <v>0</v>
      </c>
      <c r="S22" s="93">
        <f>'MO Kapacita'!S22+'MO Výkon'!S22+'MO Hodiny'!S22+'MO Vozidlo'!S22+'MA Fixní'!S22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'MO Kapacita'!E23+'MO Výkon'!E23+'MO Hodiny'!E23+'MO Vozidlo'!E23+'MA Fixní'!E23</f>
        <v>0</v>
      </c>
      <c r="F23" s="90">
        <f>'MO Kapacita'!F23+'MO Výkon'!F23+'MO Hodiny'!F23+'MO Vozidlo'!F23+'MA Fixní'!F23</f>
        <v>0</v>
      </c>
      <c r="G23" s="90">
        <f>'MO Kapacita'!G23+'MO Výkon'!G23+'MO Hodiny'!G23+'MO Vozidlo'!G23+'MA Fixní'!G23</f>
        <v>0</v>
      </c>
      <c r="H23" s="90">
        <f>'MO Kapacita'!H23+'MO Výkon'!H23+'MO Hodiny'!H23+'MO Vozidlo'!H23+'MA Fixní'!H23</f>
        <v>0</v>
      </c>
      <c r="I23" s="90">
        <f>'MO Kapacita'!I23+'MO Výkon'!I23+'MO Hodiny'!I23+'MO Vozidlo'!I23+'MA Fixní'!I23</f>
        <v>0</v>
      </c>
      <c r="J23" s="90">
        <f>'MO Kapacita'!J23+'MO Výkon'!J23+'MO Hodiny'!J23+'MO Vozidlo'!J23+'MA Fixní'!J23</f>
        <v>0</v>
      </c>
      <c r="K23" s="90">
        <f>'MO Kapacita'!K23+'MO Výkon'!K23+'MO Hodiny'!K23+'MO Vozidlo'!K23+'MA Fixní'!K23</f>
        <v>0</v>
      </c>
      <c r="L23" s="90">
        <f>'MO Kapacita'!L23+'MO Výkon'!L23+'MO Hodiny'!L23+'MO Vozidlo'!L23+'MA Fixní'!L23</f>
        <v>0</v>
      </c>
      <c r="M23" s="90">
        <f>'MO Kapacita'!M23+'MO Výkon'!M23+'MO Hodiny'!M23+'MO Vozidlo'!M23+'MA Fixní'!M23</f>
        <v>0</v>
      </c>
      <c r="N23" s="90">
        <f>'MO Kapacita'!N23+'MO Výkon'!N23+'MO Hodiny'!N23+'MO Vozidlo'!N23+'MA Fixní'!N23</f>
        <v>0</v>
      </c>
      <c r="O23" s="90">
        <f>'MO Kapacita'!O23+'MO Výkon'!O23+'MO Hodiny'!O23+'MO Vozidlo'!O23+'MA Fixní'!O23</f>
        <v>0</v>
      </c>
      <c r="P23" s="90">
        <f>'MO Kapacita'!P23+'MO Výkon'!P23+'MO Hodiny'!P23+'MO Vozidlo'!P23+'MA Fixní'!P23</f>
        <v>0</v>
      </c>
      <c r="Q23" s="90">
        <f>'MO Kapacita'!Q23+'MO Výkon'!Q23+'MO Hodiny'!Q23+'MO Vozidlo'!Q23+'MA Fixní'!Q23</f>
        <v>0</v>
      </c>
      <c r="R23" s="90">
        <f>'MO Kapacita'!R23+'MO Výkon'!R23+'MO Hodiny'!R23+'MO Vozidlo'!R23+'MA Fixní'!R23</f>
        <v>0</v>
      </c>
      <c r="S23" s="93">
        <f>'MO Kapacita'!S23+'MO Výkon'!S23+'MO Hodiny'!S23+'MO Vozidlo'!S23+'MA Fixní'!S23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'MO Kapacita'!E24+'MO Výkon'!E24+'MO Hodiny'!E24+'MO Vozidlo'!E24+'MA Fixní'!E24</f>
        <v>0</v>
      </c>
      <c r="F24" s="90">
        <f>'MO Kapacita'!F24+'MO Výkon'!F24+'MO Hodiny'!F24+'MO Vozidlo'!F24+'MA Fixní'!F24</f>
        <v>0</v>
      </c>
      <c r="G24" s="90">
        <f>'MO Kapacita'!G24+'MO Výkon'!G24+'MO Hodiny'!G24+'MO Vozidlo'!G24+'MA Fixní'!G24</f>
        <v>0</v>
      </c>
      <c r="H24" s="90">
        <f>'MO Kapacita'!H24+'MO Výkon'!H24+'MO Hodiny'!H24+'MO Vozidlo'!H24+'MA Fixní'!H24</f>
        <v>0</v>
      </c>
      <c r="I24" s="90">
        <f>'MO Kapacita'!I24+'MO Výkon'!I24+'MO Hodiny'!I24+'MO Vozidlo'!I24+'MA Fixní'!I24</f>
        <v>0</v>
      </c>
      <c r="J24" s="90">
        <f>'MO Kapacita'!J24+'MO Výkon'!J24+'MO Hodiny'!J24+'MO Vozidlo'!J24+'MA Fixní'!J24</f>
        <v>0</v>
      </c>
      <c r="K24" s="90">
        <f>'MO Kapacita'!K24+'MO Výkon'!K24+'MO Hodiny'!K24+'MO Vozidlo'!K24+'MA Fixní'!K24</f>
        <v>0</v>
      </c>
      <c r="L24" s="90">
        <f>'MO Kapacita'!L24+'MO Výkon'!L24+'MO Hodiny'!L24+'MO Vozidlo'!L24+'MA Fixní'!L24</f>
        <v>0</v>
      </c>
      <c r="M24" s="90">
        <f>'MO Kapacita'!M24+'MO Výkon'!M24+'MO Hodiny'!M24+'MO Vozidlo'!M24+'MA Fixní'!M24</f>
        <v>0</v>
      </c>
      <c r="N24" s="90">
        <f>'MO Kapacita'!N24+'MO Výkon'!N24+'MO Hodiny'!N24+'MO Vozidlo'!N24+'MA Fixní'!N24</f>
        <v>0</v>
      </c>
      <c r="O24" s="90">
        <f>'MO Kapacita'!O24+'MO Výkon'!O24+'MO Hodiny'!O24+'MO Vozidlo'!O24+'MA Fixní'!O24</f>
        <v>0</v>
      </c>
      <c r="P24" s="90">
        <f>'MO Kapacita'!P24+'MO Výkon'!P24+'MO Hodiny'!P24+'MO Vozidlo'!P24+'MA Fixní'!P24</f>
        <v>0</v>
      </c>
      <c r="Q24" s="90">
        <f>'MO Kapacita'!Q24+'MO Výkon'!Q24+'MO Hodiny'!Q24+'MO Vozidlo'!Q24+'MA Fixní'!Q24</f>
        <v>0</v>
      </c>
      <c r="R24" s="90">
        <f>'MO Kapacita'!R24+'MO Výkon'!R24+'MO Hodiny'!R24+'MO Vozidlo'!R24+'MA Fixní'!R24</f>
        <v>0</v>
      </c>
      <c r="S24" s="93">
        <f>'MO Kapacita'!S24+'MO Výkon'!S24+'MO Hodiny'!S24+'MO Vozidlo'!S24+'MA Fixní'!S24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'MO Kapacita'!E25+'MO Výkon'!E25+'MO Hodiny'!E25+'MO Vozidlo'!E25+'MA Fixní'!E25</f>
        <v>0</v>
      </c>
      <c r="F25" s="90">
        <f>'MO Kapacita'!F25+'MO Výkon'!F25+'MO Hodiny'!F25+'MO Vozidlo'!F25+'MA Fixní'!F25</f>
        <v>0</v>
      </c>
      <c r="G25" s="90">
        <f>'MO Kapacita'!G25+'MO Výkon'!G25+'MO Hodiny'!G25+'MO Vozidlo'!G25+'MA Fixní'!G25</f>
        <v>0</v>
      </c>
      <c r="H25" s="90">
        <f>'MO Kapacita'!H25+'MO Výkon'!H25+'MO Hodiny'!H25+'MO Vozidlo'!H25+'MA Fixní'!H25</f>
        <v>0</v>
      </c>
      <c r="I25" s="90">
        <f>'MO Kapacita'!I25+'MO Výkon'!I25+'MO Hodiny'!I25+'MO Vozidlo'!I25+'MA Fixní'!I25</f>
        <v>0</v>
      </c>
      <c r="J25" s="90">
        <f>'MO Kapacita'!J25+'MO Výkon'!J25+'MO Hodiny'!J25+'MO Vozidlo'!J25+'MA Fixní'!J25</f>
        <v>0</v>
      </c>
      <c r="K25" s="90">
        <f>'MO Kapacita'!K25+'MO Výkon'!K25+'MO Hodiny'!K25+'MO Vozidlo'!K25+'MA Fixní'!K25</f>
        <v>0</v>
      </c>
      <c r="L25" s="90">
        <f>'MO Kapacita'!L25+'MO Výkon'!L25+'MO Hodiny'!L25+'MO Vozidlo'!L25+'MA Fixní'!L25</f>
        <v>0</v>
      </c>
      <c r="M25" s="90">
        <f>'MO Kapacita'!M25+'MO Výkon'!M25+'MO Hodiny'!M25+'MO Vozidlo'!M25+'MA Fixní'!M25</f>
        <v>0</v>
      </c>
      <c r="N25" s="90">
        <f>'MO Kapacita'!N25+'MO Výkon'!N25+'MO Hodiny'!N25+'MO Vozidlo'!N25+'MA Fixní'!N25</f>
        <v>0</v>
      </c>
      <c r="O25" s="90">
        <f>'MO Kapacita'!O25+'MO Výkon'!O25+'MO Hodiny'!O25+'MO Vozidlo'!O25+'MA Fixní'!O25</f>
        <v>0</v>
      </c>
      <c r="P25" s="90">
        <f>'MO Kapacita'!P25+'MO Výkon'!P25+'MO Hodiny'!P25+'MO Vozidlo'!P25+'MA Fixní'!P25</f>
        <v>0</v>
      </c>
      <c r="Q25" s="90">
        <f>'MO Kapacita'!Q25+'MO Výkon'!Q25+'MO Hodiny'!Q25+'MO Vozidlo'!Q25+'MA Fixní'!Q25</f>
        <v>0</v>
      </c>
      <c r="R25" s="90">
        <f>'MO Kapacita'!R25+'MO Výkon'!R25+'MO Hodiny'!R25+'MO Vozidlo'!R25+'MA Fixní'!R25</f>
        <v>0</v>
      </c>
      <c r="S25" s="93">
        <f>'MO Kapacita'!S25+'MO Výkon'!S25+'MO Hodiny'!S25+'MO Vozidlo'!S25+'MA Fixní'!S25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'MO Kapacita'!E26+'MO Výkon'!E26+'MO Hodiny'!E26+'MO Vozidlo'!E26+'MA Fixní'!E26</f>
        <v>0</v>
      </c>
      <c r="F26" s="90">
        <f>'MO Kapacita'!F26+'MO Výkon'!F26+'MO Hodiny'!F26+'MO Vozidlo'!F26+'MA Fixní'!F26</f>
        <v>0</v>
      </c>
      <c r="G26" s="90">
        <f>'MO Kapacita'!G26+'MO Výkon'!G26+'MO Hodiny'!G26+'MO Vozidlo'!G26+'MA Fixní'!G26</f>
        <v>0</v>
      </c>
      <c r="H26" s="90">
        <f>'MO Kapacita'!H26+'MO Výkon'!H26+'MO Hodiny'!H26+'MO Vozidlo'!H26+'MA Fixní'!H26</f>
        <v>0</v>
      </c>
      <c r="I26" s="90">
        <f>'MO Kapacita'!I26+'MO Výkon'!I26+'MO Hodiny'!I26+'MO Vozidlo'!I26+'MA Fixní'!I26</f>
        <v>0</v>
      </c>
      <c r="J26" s="90">
        <f>'MO Kapacita'!J26+'MO Výkon'!J26+'MO Hodiny'!J26+'MO Vozidlo'!J26+'MA Fixní'!J26</f>
        <v>0</v>
      </c>
      <c r="K26" s="90">
        <f>'MO Kapacita'!K26+'MO Výkon'!K26+'MO Hodiny'!K26+'MO Vozidlo'!K26+'MA Fixní'!K26</f>
        <v>0</v>
      </c>
      <c r="L26" s="90">
        <f>'MO Kapacita'!L26+'MO Výkon'!L26+'MO Hodiny'!L26+'MO Vozidlo'!L26+'MA Fixní'!L26</f>
        <v>0</v>
      </c>
      <c r="M26" s="90">
        <f>'MO Kapacita'!M26+'MO Výkon'!M26+'MO Hodiny'!M26+'MO Vozidlo'!M26+'MA Fixní'!M26</f>
        <v>0</v>
      </c>
      <c r="N26" s="90">
        <f>'MO Kapacita'!N26+'MO Výkon'!N26+'MO Hodiny'!N26+'MO Vozidlo'!N26+'MA Fixní'!N26</f>
        <v>0</v>
      </c>
      <c r="O26" s="90">
        <f>'MO Kapacita'!O26+'MO Výkon'!O26+'MO Hodiny'!O26+'MO Vozidlo'!O26+'MA Fixní'!O26</f>
        <v>0</v>
      </c>
      <c r="P26" s="90">
        <f>'MO Kapacita'!P26+'MO Výkon'!P26+'MO Hodiny'!P26+'MO Vozidlo'!P26+'MA Fixní'!P26</f>
        <v>0</v>
      </c>
      <c r="Q26" s="90">
        <f>'MO Kapacita'!Q26+'MO Výkon'!Q26+'MO Hodiny'!Q26+'MO Vozidlo'!Q26+'MA Fixní'!Q26</f>
        <v>0</v>
      </c>
      <c r="R26" s="90">
        <f>'MO Kapacita'!R26+'MO Výkon'!R26+'MO Hodiny'!R26+'MO Vozidlo'!R26+'MA Fixní'!R26</f>
        <v>0</v>
      </c>
      <c r="S26" s="93">
        <f>'MO Kapacita'!S26+'MO Výkon'!S26+'MO Hodiny'!S26+'MO Vozidlo'!S26+'MA Fixní'!S26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'MO Kapacita'!E27+'MO Výkon'!E27+'MO Hodiny'!E27+'MO Vozidlo'!E27+'MA Fixní'!E27</f>
        <v>0</v>
      </c>
      <c r="F27" s="90">
        <f>'MO Kapacita'!F27+'MO Výkon'!F27+'MO Hodiny'!F27+'MO Vozidlo'!F27+'MA Fixní'!F27</f>
        <v>0</v>
      </c>
      <c r="G27" s="90">
        <f>'MO Kapacita'!G27+'MO Výkon'!G27+'MO Hodiny'!G27+'MO Vozidlo'!G27+'MA Fixní'!G27</f>
        <v>0</v>
      </c>
      <c r="H27" s="90">
        <f>'MO Kapacita'!H27+'MO Výkon'!H27+'MO Hodiny'!H27+'MO Vozidlo'!H27+'MA Fixní'!H27</f>
        <v>0</v>
      </c>
      <c r="I27" s="90">
        <f>'MO Kapacita'!I27+'MO Výkon'!I27+'MO Hodiny'!I27+'MO Vozidlo'!I27+'MA Fixní'!I27</f>
        <v>0</v>
      </c>
      <c r="J27" s="90">
        <f>'MO Kapacita'!J27+'MO Výkon'!J27+'MO Hodiny'!J27+'MO Vozidlo'!J27+'MA Fixní'!J27</f>
        <v>0</v>
      </c>
      <c r="K27" s="90">
        <f>'MO Kapacita'!K27+'MO Výkon'!K27+'MO Hodiny'!K27+'MO Vozidlo'!K27+'MA Fixní'!K27</f>
        <v>0</v>
      </c>
      <c r="L27" s="90">
        <f>'MO Kapacita'!L27+'MO Výkon'!L27+'MO Hodiny'!L27+'MO Vozidlo'!L27+'MA Fixní'!L27</f>
        <v>0</v>
      </c>
      <c r="M27" s="90">
        <f>'MO Kapacita'!M27+'MO Výkon'!M27+'MO Hodiny'!M27+'MO Vozidlo'!M27+'MA Fixní'!M27</f>
        <v>0</v>
      </c>
      <c r="N27" s="90">
        <f>'MO Kapacita'!N27+'MO Výkon'!N27+'MO Hodiny'!N27+'MO Vozidlo'!N27+'MA Fixní'!N27</f>
        <v>0</v>
      </c>
      <c r="O27" s="90">
        <f>'MO Kapacita'!O27+'MO Výkon'!O27+'MO Hodiny'!O27+'MO Vozidlo'!O27+'MA Fixní'!O27</f>
        <v>0</v>
      </c>
      <c r="P27" s="90">
        <f>'MO Kapacita'!P27+'MO Výkon'!P27+'MO Hodiny'!P27+'MO Vozidlo'!P27+'MA Fixní'!P27</f>
        <v>0</v>
      </c>
      <c r="Q27" s="90">
        <f>'MO Kapacita'!Q27+'MO Výkon'!Q27+'MO Hodiny'!Q27+'MO Vozidlo'!Q27+'MA Fixní'!Q27</f>
        <v>0</v>
      </c>
      <c r="R27" s="90">
        <f>'MO Kapacita'!R27+'MO Výkon'!R27+'MO Hodiny'!R27+'MO Vozidlo'!R27+'MA Fixní'!R27</f>
        <v>0</v>
      </c>
      <c r="S27" s="93">
        <f>'MO Kapacita'!S27+'MO Výkon'!S27+'MO Hodiny'!S27+'MO Vozidlo'!S27+'MA Fixní'!S27</f>
        <v>0</v>
      </c>
      <c r="T27" s="92">
        <f t="shared" si="0"/>
        <v>0</v>
      </c>
      <c r="U27" s="103">
        <f t="shared" si="1"/>
        <v>0</v>
      </c>
    </row>
    <row r="28" spans="1:21" s="1" customFormat="1" ht="15.75" thickBot="1" x14ac:dyDescent="0.3">
      <c r="A28" s="8">
        <v>23</v>
      </c>
      <c r="B28" s="9" t="s">
        <v>138</v>
      </c>
      <c r="C28" s="9"/>
      <c r="D28" s="59" t="s">
        <v>133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139</v>
      </c>
      <c r="C29" s="21"/>
      <c r="D29" s="60" t="s">
        <v>140</v>
      </c>
      <c r="E29" s="86">
        <f>'MO Výkon'!E29</f>
        <v>0</v>
      </c>
      <c r="F29" s="86">
        <f>'MO Výkon'!F29</f>
        <v>0</v>
      </c>
      <c r="G29" s="86">
        <f>'MO Výkon'!G29</f>
        <v>0</v>
      </c>
      <c r="H29" s="86">
        <f>'MO Výkon'!H29</f>
        <v>0</v>
      </c>
      <c r="I29" s="86">
        <f>'MO Výkon'!I29</f>
        <v>0</v>
      </c>
      <c r="J29" s="86">
        <f>'MO Výkon'!J29</f>
        <v>0</v>
      </c>
      <c r="K29" s="86">
        <f>'MO Výkon'!K29</f>
        <v>0</v>
      </c>
      <c r="L29" s="86">
        <f>'MO Výkon'!L29</f>
        <v>0</v>
      </c>
      <c r="M29" s="86">
        <f>'MO Výkon'!M29</f>
        <v>0</v>
      </c>
      <c r="N29" s="86">
        <f>'MO Výkon'!N29</f>
        <v>0</v>
      </c>
      <c r="O29" s="86">
        <f>'MO Výkon'!O29</f>
        <v>0</v>
      </c>
      <c r="P29" s="86">
        <f>'MO Výkon'!P29</f>
        <v>0</v>
      </c>
      <c r="Q29" s="86">
        <f>'MO Výkon'!Q29</f>
        <v>0</v>
      </c>
      <c r="R29" s="86">
        <f>'MO Výkon'!R29</f>
        <v>0</v>
      </c>
      <c r="S29" s="86">
        <f>'MO Výkon'!S29</f>
        <v>0</v>
      </c>
      <c r="T29" s="87">
        <f t="shared" si="0"/>
        <v>0</v>
      </c>
      <c r="U29" s="89">
        <f>AVERAGE(E29:S29)</f>
        <v>0</v>
      </c>
    </row>
    <row r="30" spans="1:21" s="1" customFormat="1" ht="15.75" thickBot="1" x14ac:dyDescent="0.3">
      <c r="A30" s="8">
        <v>27</v>
      </c>
      <c r="B30" s="9" t="s">
        <v>99</v>
      </c>
      <c r="C30" s="9"/>
      <c r="D30" s="59" t="s">
        <v>132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idden="1" x14ac:dyDescent="0.25">
      <c r="B31" s="261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</row>
  </sheetData>
  <sheetProtection algorithmName="SHA-512" hashValue="9L+7E4m0ymHwAWm84cjHPqAW9Lz576CP6gySK9UQzEmK9Jm3xzWlj+gA9tqbLddTjsA466za4WWEXi/c4bNVOQ==" saltValue="+7OCL9X+Bt0i+Ko2PSGwZA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322F-533C-4104-8D4E-BBD4C7F4A934}">
  <sheetPr>
    <tabColor theme="4"/>
  </sheetPr>
  <dimension ref="A1:U30"/>
  <sheetViews>
    <sheetView showGridLines="0" topLeftCell="A3" zoomScaleNormal="100" workbookViewId="0">
      <pane xSplit="4" topLeftCell="E1" activePane="topRight" state="frozen"/>
      <selection activeCell="E1" sqref="E1:F1048576"/>
      <selection pane="topRight" activeCell="E19" sqref="E19"/>
    </sheetView>
  </sheetViews>
  <sheetFormatPr defaultColWidth="0" defaultRowHeight="15" zeroHeight="1" x14ac:dyDescent="0.25"/>
  <cols>
    <col min="1" max="1" width="4" bestFit="1" customWidth="1"/>
    <col min="2" max="2" width="49.28515625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x14ac:dyDescent="0.25">
      <c r="A1" s="31" t="s">
        <v>283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IFERROR(('MA Kapacita'!E3*Objednávka!C$53),0)</f>
        <v>0</v>
      </c>
      <c r="F3" s="83">
        <f>IFERROR(('MA Kapacita'!F3*Objednávka!D$53),0)</f>
        <v>0</v>
      </c>
      <c r="G3" s="83">
        <f>IFERROR(('MA Kapacita'!G3*Objednávka!E$53),0)</f>
        <v>0</v>
      </c>
      <c r="H3" s="83">
        <f>IFERROR(('MA Kapacita'!H3*Objednávka!F$53),0)</f>
        <v>0</v>
      </c>
      <c r="I3" s="83">
        <f>IFERROR(('MA Kapacita'!I3*Objednávka!G$53),0)</f>
        <v>0</v>
      </c>
      <c r="J3" s="83">
        <f>IFERROR(('MA Kapacita'!J3*Objednávka!H$53),0)</f>
        <v>0</v>
      </c>
      <c r="K3" s="83">
        <f>IFERROR(('MA Kapacita'!K3*Objednávka!I$53),0)</f>
        <v>0</v>
      </c>
      <c r="L3" s="83">
        <f>IFERROR(('MA Kapacita'!L3*Objednávka!J$53),0)</f>
        <v>0</v>
      </c>
      <c r="M3" s="83">
        <f>IFERROR(('MA Kapacita'!M3*Objednávka!K$53),0)</f>
        <v>0</v>
      </c>
      <c r="N3" s="83">
        <f>IFERROR(('MA Kapacita'!N3*Objednávka!L$53),0)</f>
        <v>0</v>
      </c>
      <c r="O3" s="83">
        <f>IFERROR(('MA Kapacita'!O3*Objednávka!M$53),0)</f>
        <v>0</v>
      </c>
      <c r="P3" s="83">
        <f>IFERROR(('MA Kapacita'!P3*Objednávka!N$53),0)</f>
        <v>0</v>
      </c>
      <c r="Q3" s="83">
        <f>IFERROR(('MA Kapacita'!Q3*Objednávka!O$53),0)</f>
        <v>0</v>
      </c>
      <c r="R3" s="83">
        <f>IFERROR(('MA Kapacita'!R3*Objednávka!P$53),0)</f>
        <v>0</v>
      </c>
      <c r="S3" s="91">
        <f>IFERROR(('MA Kapacita'!S3*Objednávka!Q$53),0)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IFERROR(('MA Kapacita'!E4*Objednávka!C$53),0)</f>
        <v>0</v>
      </c>
      <c r="F4" s="90">
        <f>IFERROR(('MA Kapacita'!F4*Objednávka!D$53),0)</f>
        <v>0</v>
      </c>
      <c r="G4" s="90">
        <f>IFERROR(('MA Kapacita'!G4*Objednávka!E$53),0)</f>
        <v>0</v>
      </c>
      <c r="H4" s="90">
        <f>IFERROR(('MA Kapacita'!H4*Objednávka!F$53),0)</f>
        <v>0</v>
      </c>
      <c r="I4" s="90">
        <f>IFERROR(('MA Kapacita'!I4*Objednávka!G$53),0)</f>
        <v>0</v>
      </c>
      <c r="J4" s="90">
        <f>IFERROR(('MA Kapacita'!J4*Objednávka!H$53),0)</f>
        <v>0</v>
      </c>
      <c r="K4" s="90">
        <f>IFERROR(('MA Kapacita'!K4*Objednávka!I$53),0)</f>
        <v>0</v>
      </c>
      <c r="L4" s="90">
        <f>IFERROR(('MA Kapacita'!L4*Objednávka!J$53),0)</f>
        <v>0</v>
      </c>
      <c r="M4" s="90">
        <f>IFERROR(('MA Kapacita'!M4*Objednávka!K$53),0)</f>
        <v>0</v>
      </c>
      <c r="N4" s="90">
        <f>IFERROR(('MA Kapacita'!N4*Objednávka!L$53),0)</f>
        <v>0</v>
      </c>
      <c r="O4" s="90">
        <f>IFERROR(('MA Kapacita'!O4*Objednávka!M$53),0)</f>
        <v>0</v>
      </c>
      <c r="P4" s="90">
        <f>IFERROR(('MA Kapacita'!P4*Objednávka!N$53),0)</f>
        <v>0</v>
      </c>
      <c r="Q4" s="90">
        <f>IFERROR(('MA Kapacita'!Q4*Objednávka!O$53),0)</f>
        <v>0</v>
      </c>
      <c r="R4" s="90">
        <f>IFERROR(('MA Kapacita'!R4*Objednávka!P$53),0)</f>
        <v>0</v>
      </c>
      <c r="S4" s="93">
        <f>IFERROR(('MA Kapacita'!S4*Objednávka!Q$53),0)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IFERROR(('MA Kapacita'!E5*Objednávka!C$53),0)</f>
        <v>0</v>
      </c>
      <c r="F5" s="90">
        <f>IFERROR(('MA Kapacita'!F5*Objednávka!D$53),0)</f>
        <v>0</v>
      </c>
      <c r="G5" s="90">
        <f>IFERROR(('MA Kapacita'!G5*Objednávka!E$53),0)</f>
        <v>0</v>
      </c>
      <c r="H5" s="90">
        <f>IFERROR(('MA Kapacita'!H5*Objednávka!F$53),0)</f>
        <v>0</v>
      </c>
      <c r="I5" s="90">
        <f>IFERROR(('MA Kapacita'!I5*Objednávka!G$53),0)</f>
        <v>0</v>
      </c>
      <c r="J5" s="90">
        <f>IFERROR(('MA Kapacita'!J5*Objednávka!H$53),0)</f>
        <v>0</v>
      </c>
      <c r="K5" s="90">
        <f>IFERROR(('MA Kapacita'!K5*Objednávka!I$53),0)</f>
        <v>0</v>
      </c>
      <c r="L5" s="90">
        <f>IFERROR(('MA Kapacita'!L5*Objednávka!J$53),0)</f>
        <v>0</v>
      </c>
      <c r="M5" s="90">
        <f>IFERROR(('MA Kapacita'!M5*Objednávka!K$53),0)</f>
        <v>0</v>
      </c>
      <c r="N5" s="90">
        <f>IFERROR(('MA Kapacita'!N5*Objednávka!L$53),0)</f>
        <v>0</v>
      </c>
      <c r="O5" s="90">
        <f>IFERROR(('MA Kapacita'!O5*Objednávka!M$53),0)</f>
        <v>0</v>
      </c>
      <c r="P5" s="90">
        <f>IFERROR(('MA Kapacita'!P5*Objednávka!N$53),0)</f>
        <v>0</v>
      </c>
      <c r="Q5" s="90">
        <f>IFERROR(('MA Kapacita'!Q5*Objednávka!O$53),0)</f>
        <v>0</v>
      </c>
      <c r="R5" s="90">
        <f>IFERROR(('MA Kapacita'!R5*Objednávka!P$53),0)</f>
        <v>0</v>
      </c>
      <c r="S5" s="93">
        <f>IFERROR(('MA Kapacita'!S5*Objednávka!Q$53),0)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IFERROR(('MA Kapacita'!E6*Objednávka!C$53),0)</f>
        <v>0</v>
      </c>
      <c r="F6" s="90">
        <f>IFERROR(('MA Kapacita'!F6*Objednávka!D$53),0)</f>
        <v>0</v>
      </c>
      <c r="G6" s="90">
        <f>IFERROR(('MA Kapacita'!G6*Objednávka!E$53),0)</f>
        <v>0</v>
      </c>
      <c r="H6" s="90">
        <f>IFERROR(('MA Kapacita'!H6*Objednávka!F$53),0)</f>
        <v>0</v>
      </c>
      <c r="I6" s="90">
        <f>IFERROR(('MA Kapacita'!I6*Objednávka!G$53),0)</f>
        <v>0</v>
      </c>
      <c r="J6" s="90">
        <f>IFERROR(('MA Kapacita'!J6*Objednávka!H$53),0)</f>
        <v>0</v>
      </c>
      <c r="K6" s="90">
        <f>IFERROR(('MA Kapacita'!K6*Objednávka!I$53),0)</f>
        <v>0</v>
      </c>
      <c r="L6" s="90">
        <f>IFERROR(('MA Kapacita'!L6*Objednávka!J$53),0)</f>
        <v>0</v>
      </c>
      <c r="M6" s="90">
        <f>IFERROR(('MA Kapacita'!M6*Objednávka!K$53),0)</f>
        <v>0</v>
      </c>
      <c r="N6" s="90">
        <f>IFERROR(('MA Kapacita'!N6*Objednávka!L$53),0)</f>
        <v>0</v>
      </c>
      <c r="O6" s="90">
        <f>IFERROR(('MA Kapacita'!O6*Objednávka!M$53),0)</f>
        <v>0</v>
      </c>
      <c r="P6" s="90">
        <f>IFERROR(('MA Kapacita'!P6*Objednávka!N$53),0)</f>
        <v>0</v>
      </c>
      <c r="Q6" s="90">
        <f>IFERROR(('MA Kapacita'!Q6*Objednávka!O$53),0)</f>
        <v>0</v>
      </c>
      <c r="R6" s="90">
        <f>IFERROR(('MA Kapacita'!R6*Objednávka!P$53),0)</f>
        <v>0</v>
      </c>
      <c r="S6" s="93">
        <f>IFERROR(('MA Kapacita'!S6*Objednávka!Q$53),0)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IFERROR(('MA Kapacita'!E7*Objednávka!C$53),0)</f>
        <v>0</v>
      </c>
      <c r="F7" s="90">
        <f>IFERROR(('MA Kapacita'!F7*Objednávka!D$53),0)</f>
        <v>0</v>
      </c>
      <c r="G7" s="90">
        <f>IFERROR(('MA Kapacita'!G7*Objednávka!E$53),0)</f>
        <v>0</v>
      </c>
      <c r="H7" s="90">
        <f>IFERROR(('MA Kapacita'!H7*Objednávka!F$53),0)</f>
        <v>0</v>
      </c>
      <c r="I7" s="90">
        <f>IFERROR(('MA Kapacita'!I7*Objednávka!G$53),0)</f>
        <v>0</v>
      </c>
      <c r="J7" s="90">
        <f>IFERROR(('MA Kapacita'!J7*Objednávka!H$53),0)</f>
        <v>0</v>
      </c>
      <c r="K7" s="90">
        <f>IFERROR(('MA Kapacita'!K7*Objednávka!I$53),0)</f>
        <v>0</v>
      </c>
      <c r="L7" s="90">
        <f>IFERROR(('MA Kapacita'!L7*Objednávka!J$53),0)</f>
        <v>0</v>
      </c>
      <c r="M7" s="90">
        <f>IFERROR(('MA Kapacita'!M7*Objednávka!K$53),0)</f>
        <v>0</v>
      </c>
      <c r="N7" s="90">
        <f>IFERROR(('MA Kapacita'!N7*Objednávka!L$53),0)</f>
        <v>0</v>
      </c>
      <c r="O7" s="90">
        <f>IFERROR(('MA Kapacita'!O7*Objednávka!M$53),0)</f>
        <v>0</v>
      </c>
      <c r="P7" s="90">
        <f>IFERROR(('MA Kapacita'!P7*Objednávka!N$53),0)</f>
        <v>0</v>
      </c>
      <c r="Q7" s="90">
        <f>IFERROR(('MA Kapacita'!Q7*Objednávka!O$53),0)</f>
        <v>0</v>
      </c>
      <c r="R7" s="90">
        <f>IFERROR(('MA Kapacita'!R7*Objednávka!P$53),0)</f>
        <v>0</v>
      </c>
      <c r="S7" s="93">
        <f>IFERROR(('MA Kapacita'!S7*Objednávka!Q$53),0)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IFERROR(('MA Kapacita'!E8*Objednávka!C$53),0)</f>
        <v>0</v>
      </c>
      <c r="F8" s="90">
        <f>IFERROR(('MA Kapacita'!F8*Objednávka!D$53),0)</f>
        <v>0</v>
      </c>
      <c r="G8" s="90">
        <f>IFERROR(('MA Kapacita'!G8*Objednávka!E$53),0)</f>
        <v>0</v>
      </c>
      <c r="H8" s="90">
        <f>IFERROR(('MA Kapacita'!H8*Objednávka!F$53),0)</f>
        <v>0</v>
      </c>
      <c r="I8" s="90">
        <f>IFERROR(('MA Kapacita'!I8*Objednávka!G$53),0)</f>
        <v>0</v>
      </c>
      <c r="J8" s="90">
        <f>IFERROR(('MA Kapacita'!J8*Objednávka!H$53),0)</f>
        <v>0</v>
      </c>
      <c r="K8" s="90">
        <f>IFERROR(('MA Kapacita'!K8*Objednávka!I$53),0)</f>
        <v>0</v>
      </c>
      <c r="L8" s="90">
        <f>IFERROR(('MA Kapacita'!L8*Objednávka!J$53),0)</f>
        <v>0</v>
      </c>
      <c r="M8" s="90">
        <f>IFERROR(('MA Kapacita'!M8*Objednávka!K$53),0)</f>
        <v>0</v>
      </c>
      <c r="N8" s="90">
        <f>IFERROR(('MA Kapacita'!N8*Objednávka!L$53),0)</f>
        <v>0</v>
      </c>
      <c r="O8" s="90">
        <f>IFERROR(('MA Kapacita'!O8*Objednávka!M$53),0)</f>
        <v>0</v>
      </c>
      <c r="P8" s="90">
        <f>IFERROR(('MA Kapacita'!P8*Objednávka!N$53),0)</f>
        <v>0</v>
      </c>
      <c r="Q8" s="90">
        <f>IFERROR(('MA Kapacita'!Q8*Objednávka!O$53),0)</f>
        <v>0</v>
      </c>
      <c r="R8" s="90">
        <f>IFERROR(('MA Kapacita'!R8*Objednávka!P$53),0)</f>
        <v>0</v>
      </c>
      <c r="S8" s="93">
        <f>IFERROR(('MA Kapacita'!S8*Objednávka!Q$53),0)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IFERROR(('MA Kapacita'!E9*Objednávka!C$53),0)</f>
        <v>0</v>
      </c>
      <c r="F9" s="90">
        <f>IFERROR(('MA Kapacita'!F9*Objednávka!D$53),0)</f>
        <v>0</v>
      </c>
      <c r="G9" s="90">
        <f>IFERROR(('MA Kapacita'!G9*Objednávka!E$53),0)</f>
        <v>0</v>
      </c>
      <c r="H9" s="90">
        <f>IFERROR(('MA Kapacita'!H9*Objednávka!F$53),0)</f>
        <v>0</v>
      </c>
      <c r="I9" s="90">
        <f>IFERROR(('MA Kapacita'!I9*Objednávka!G$53),0)</f>
        <v>0</v>
      </c>
      <c r="J9" s="90">
        <f>IFERROR(('MA Kapacita'!J9*Objednávka!H$53),0)</f>
        <v>0</v>
      </c>
      <c r="K9" s="90">
        <f>IFERROR(('MA Kapacita'!K9*Objednávka!I$53),0)</f>
        <v>0</v>
      </c>
      <c r="L9" s="90">
        <f>IFERROR(('MA Kapacita'!L9*Objednávka!J$53),0)</f>
        <v>0</v>
      </c>
      <c r="M9" s="90">
        <f>IFERROR(('MA Kapacita'!M9*Objednávka!K$53),0)</f>
        <v>0</v>
      </c>
      <c r="N9" s="90">
        <f>IFERROR(('MA Kapacita'!N9*Objednávka!L$53),0)</f>
        <v>0</v>
      </c>
      <c r="O9" s="90">
        <f>IFERROR(('MA Kapacita'!O9*Objednávka!M$53),0)</f>
        <v>0</v>
      </c>
      <c r="P9" s="90">
        <f>IFERROR(('MA Kapacita'!P9*Objednávka!N$53),0)</f>
        <v>0</v>
      </c>
      <c r="Q9" s="90">
        <f>IFERROR(('MA Kapacita'!Q9*Objednávka!O$53),0)</f>
        <v>0</v>
      </c>
      <c r="R9" s="90">
        <f>IFERROR(('MA Kapacita'!R9*Objednávka!P$53),0)</f>
        <v>0</v>
      </c>
      <c r="S9" s="93">
        <f>IFERROR(('MA Kapacita'!S9*Objednávka!Q$53),0)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IFERROR(('MA Kapacita'!E10*Objednávka!C$53),0)</f>
        <v>0</v>
      </c>
      <c r="F10" s="90">
        <f>IFERROR(('MA Kapacita'!F10*Objednávka!D$53),0)</f>
        <v>0</v>
      </c>
      <c r="G10" s="90">
        <f>IFERROR(('MA Kapacita'!G10*Objednávka!E$53),0)</f>
        <v>0</v>
      </c>
      <c r="H10" s="90">
        <f>IFERROR(('MA Kapacita'!H10*Objednávka!F$53),0)</f>
        <v>0</v>
      </c>
      <c r="I10" s="90">
        <f>IFERROR(('MA Kapacita'!I10*Objednávka!G$53),0)</f>
        <v>0</v>
      </c>
      <c r="J10" s="90">
        <f>IFERROR(('MA Kapacita'!J10*Objednávka!H$53),0)</f>
        <v>0</v>
      </c>
      <c r="K10" s="90">
        <f>IFERROR(('MA Kapacita'!K10*Objednávka!I$53),0)</f>
        <v>0</v>
      </c>
      <c r="L10" s="90">
        <f>IFERROR(('MA Kapacita'!L10*Objednávka!J$53),0)</f>
        <v>0</v>
      </c>
      <c r="M10" s="90">
        <f>IFERROR(('MA Kapacita'!M10*Objednávka!K$53),0)</f>
        <v>0</v>
      </c>
      <c r="N10" s="90">
        <f>IFERROR(('MA Kapacita'!N10*Objednávka!L$53),0)</f>
        <v>0</v>
      </c>
      <c r="O10" s="90">
        <f>IFERROR(('MA Kapacita'!O10*Objednávka!M$53),0)</f>
        <v>0</v>
      </c>
      <c r="P10" s="90">
        <f>IFERROR(('MA Kapacita'!P10*Objednávka!N$53),0)</f>
        <v>0</v>
      </c>
      <c r="Q10" s="90">
        <f>IFERROR(('MA Kapacita'!Q10*Objednávka!O$53),0)</f>
        <v>0</v>
      </c>
      <c r="R10" s="90">
        <f>IFERROR(('MA Kapacita'!R10*Objednávka!P$53),0)</f>
        <v>0</v>
      </c>
      <c r="S10" s="93">
        <f>IFERROR(('MA Kapacita'!S10*Objednávka!Q$53),0)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IFERROR(('MA Kapacita'!E11*Objednávka!C$53),0)</f>
        <v>0</v>
      </c>
      <c r="F11" s="90">
        <f>IFERROR(('MA Kapacita'!F11*Objednávka!D$53),0)</f>
        <v>0</v>
      </c>
      <c r="G11" s="90">
        <f>IFERROR(('MA Kapacita'!G11*Objednávka!E$53),0)</f>
        <v>0</v>
      </c>
      <c r="H11" s="90">
        <f>IFERROR(('MA Kapacita'!H11*Objednávka!F$53),0)</f>
        <v>0</v>
      </c>
      <c r="I11" s="90">
        <f>IFERROR(('MA Kapacita'!I11*Objednávka!G$53),0)</f>
        <v>0</v>
      </c>
      <c r="J11" s="90">
        <f>IFERROR(('MA Kapacita'!J11*Objednávka!H$53),0)</f>
        <v>0</v>
      </c>
      <c r="K11" s="90">
        <f>IFERROR(('MA Kapacita'!K11*Objednávka!I$53),0)</f>
        <v>0</v>
      </c>
      <c r="L11" s="90">
        <f>IFERROR(('MA Kapacita'!L11*Objednávka!J$53),0)</f>
        <v>0</v>
      </c>
      <c r="M11" s="90">
        <f>IFERROR(('MA Kapacita'!M11*Objednávka!K$53),0)</f>
        <v>0</v>
      </c>
      <c r="N11" s="90">
        <f>IFERROR(('MA Kapacita'!N11*Objednávka!L$53),0)</f>
        <v>0</v>
      </c>
      <c r="O11" s="90">
        <f>IFERROR(('MA Kapacita'!O11*Objednávka!M$53),0)</f>
        <v>0</v>
      </c>
      <c r="P11" s="90">
        <f>IFERROR(('MA Kapacita'!P11*Objednávka!N$53),0)</f>
        <v>0</v>
      </c>
      <c r="Q11" s="90">
        <f>IFERROR(('MA Kapacita'!Q11*Objednávka!O$53),0)</f>
        <v>0</v>
      </c>
      <c r="R11" s="90">
        <f>IFERROR(('MA Kapacita'!R11*Objednávka!P$53),0)</f>
        <v>0</v>
      </c>
      <c r="S11" s="93">
        <f>IFERROR(('MA Kapacita'!S11*Objednávka!Q$53),0)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IFERROR(('MA Kapacita'!E12*Objednávka!C$53),0)</f>
        <v>0</v>
      </c>
      <c r="F12" s="90">
        <f>IFERROR(('MA Kapacita'!F12*Objednávka!D$53),0)</f>
        <v>0</v>
      </c>
      <c r="G12" s="90">
        <f>IFERROR(('MA Kapacita'!G12*Objednávka!E$53),0)</f>
        <v>0</v>
      </c>
      <c r="H12" s="90">
        <f>IFERROR(('MA Kapacita'!H12*Objednávka!F$53),0)</f>
        <v>0</v>
      </c>
      <c r="I12" s="90">
        <f>IFERROR(('MA Kapacita'!I12*Objednávka!G$53),0)</f>
        <v>0</v>
      </c>
      <c r="J12" s="90">
        <f>IFERROR(('MA Kapacita'!J12*Objednávka!H$53),0)</f>
        <v>0</v>
      </c>
      <c r="K12" s="90">
        <f>IFERROR(('MA Kapacita'!K12*Objednávka!I$53),0)</f>
        <v>0</v>
      </c>
      <c r="L12" s="90">
        <f>IFERROR(('MA Kapacita'!L12*Objednávka!J$53),0)</f>
        <v>0</v>
      </c>
      <c r="M12" s="90">
        <f>IFERROR(('MA Kapacita'!M12*Objednávka!K$53),0)</f>
        <v>0</v>
      </c>
      <c r="N12" s="90">
        <f>IFERROR(('MA Kapacita'!N12*Objednávka!L$53),0)</f>
        <v>0</v>
      </c>
      <c r="O12" s="90">
        <f>IFERROR(('MA Kapacita'!O12*Objednávka!M$53),0)</f>
        <v>0</v>
      </c>
      <c r="P12" s="90">
        <f>IFERROR(('MA Kapacita'!P12*Objednávka!N$53),0)</f>
        <v>0</v>
      </c>
      <c r="Q12" s="90">
        <f>IFERROR(('MA Kapacita'!Q12*Objednávka!O$53),0)</f>
        <v>0</v>
      </c>
      <c r="R12" s="90">
        <f>IFERROR(('MA Kapacita'!R12*Objednávka!P$53),0)</f>
        <v>0</v>
      </c>
      <c r="S12" s="93">
        <f>IFERROR(('MA Kapacita'!S12*Objednávka!Q$53),0)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IFERROR(('MA Kapacita'!E13*Objednávka!C$53),0)</f>
        <v>0</v>
      </c>
      <c r="F13" s="90">
        <f>IFERROR(('MA Kapacita'!F13*Objednávka!D$53),0)</f>
        <v>0</v>
      </c>
      <c r="G13" s="90">
        <f>IFERROR(('MA Kapacita'!G13*Objednávka!E$53),0)</f>
        <v>0</v>
      </c>
      <c r="H13" s="90">
        <f>IFERROR(('MA Kapacita'!H13*Objednávka!F$53),0)</f>
        <v>0</v>
      </c>
      <c r="I13" s="90">
        <f>IFERROR(('MA Kapacita'!I13*Objednávka!G$53),0)</f>
        <v>0</v>
      </c>
      <c r="J13" s="90">
        <f>IFERROR(('MA Kapacita'!J13*Objednávka!H$53),0)</f>
        <v>0</v>
      </c>
      <c r="K13" s="90">
        <f>IFERROR(('MA Kapacita'!K13*Objednávka!I$53),0)</f>
        <v>0</v>
      </c>
      <c r="L13" s="90">
        <f>IFERROR(('MA Kapacita'!L13*Objednávka!J$53),0)</f>
        <v>0</v>
      </c>
      <c r="M13" s="90">
        <f>IFERROR(('MA Kapacita'!M13*Objednávka!K$53),0)</f>
        <v>0</v>
      </c>
      <c r="N13" s="90">
        <f>IFERROR(('MA Kapacita'!N13*Objednávka!L$53),0)</f>
        <v>0</v>
      </c>
      <c r="O13" s="90">
        <f>IFERROR(('MA Kapacita'!O13*Objednávka!M$53),0)</f>
        <v>0</v>
      </c>
      <c r="P13" s="90">
        <f>IFERROR(('MA Kapacita'!P13*Objednávka!N$53),0)</f>
        <v>0</v>
      </c>
      <c r="Q13" s="90">
        <f>IFERROR(('MA Kapacita'!Q13*Objednávka!O$53),0)</f>
        <v>0</v>
      </c>
      <c r="R13" s="90">
        <f>IFERROR(('MA Kapacita'!R13*Objednávka!P$53),0)</f>
        <v>0</v>
      </c>
      <c r="S13" s="93">
        <f>IFERROR(('MA Kapacita'!S13*Objednávka!Q$53),0)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IFERROR(('MA Kapacita'!E14*Objednávka!C$53),0)</f>
        <v>0</v>
      </c>
      <c r="F14" s="90">
        <f>IFERROR(('MA Kapacita'!F14*Objednávka!D$53),0)</f>
        <v>0</v>
      </c>
      <c r="G14" s="90">
        <f>IFERROR(('MA Kapacita'!G14*Objednávka!E$53),0)</f>
        <v>0</v>
      </c>
      <c r="H14" s="90">
        <f>IFERROR(('MA Kapacita'!H14*Objednávka!F$53),0)</f>
        <v>0</v>
      </c>
      <c r="I14" s="90">
        <f>IFERROR(('MA Kapacita'!I14*Objednávka!G$53),0)</f>
        <v>0</v>
      </c>
      <c r="J14" s="90">
        <f>IFERROR(('MA Kapacita'!J14*Objednávka!H$53),0)</f>
        <v>0</v>
      </c>
      <c r="K14" s="90">
        <f>IFERROR(('MA Kapacita'!K14*Objednávka!I$53),0)</f>
        <v>0</v>
      </c>
      <c r="L14" s="90">
        <f>IFERROR(('MA Kapacita'!L14*Objednávka!J$53),0)</f>
        <v>0</v>
      </c>
      <c r="M14" s="90">
        <f>IFERROR(('MA Kapacita'!M14*Objednávka!K$53),0)</f>
        <v>0</v>
      </c>
      <c r="N14" s="90">
        <f>IFERROR(('MA Kapacita'!N14*Objednávka!L$53),0)</f>
        <v>0</v>
      </c>
      <c r="O14" s="90">
        <f>IFERROR(('MA Kapacita'!O14*Objednávka!M$53),0)</f>
        <v>0</v>
      </c>
      <c r="P14" s="90">
        <f>IFERROR(('MA Kapacita'!P14*Objednávka!N$53),0)</f>
        <v>0</v>
      </c>
      <c r="Q14" s="90">
        <f>IFERROR(('MA Kapacita'!Q14*Objednávka!O$53),0)</f>
        <v>0</v>
      </c>
      <c r="R14" s="90">
        <f>IFERROR(('MA Kapacita'!R14*Objednávka!P$53),0)</f>
        <v>0</v>
      </c>
      <c r="S14" s="93">
        <f>IFERROR(('MA Kapacita'!S14*Objednávka!Q$53),0)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IFERROR(('MA Kapacita'!E15*Objednávka!C$53),0)</f>
        <v>0</v>
      </c>
      <c r="F15" s="90">
        <f>IFERROR(('MA Kapacita'!F15*Objednávka!D$53),0)</f>
        <v>0</v>
      </c>
      <c r="G15" s="90">
        <f>IFERROR(('MA Kapacita'!G15*Objednávka!E$53),0)</f>
        <v>0</v>
      </c>
      <c r="H15" s="90">
        <f>IFERROR(('MA Kapacita'!H15*Objednávka!F$53),0)</f>
        <v>0</v>
      </c>
      <c r="I15" s="90">
        <f>IFERROR(('MA Kapacita'!I15*Objednávka!G$53),0)</f>
        <v>0</v>
      </c>
      <c r="J15" s="90">
        <f>IFERROR(('MA Kapacita'!J15*Objednávka!H$53),0)</f>
        <v>0</v>
      </c>
      <c r="K15" s="90">
        <f>IFERROR(('MA Kapacita'!K15*Objednávka!I$53),0)</f>
        <v>0</v>
      </c>
      <c r="L15" s="90">
        <f>IFERROR(('MA Kapacita'!L15*Objednávka!J$53),0)</f>
        <v>0</v>
      </c>
      <c r="M15" s="90">
        <f>IFERROR(('MA Kapacita'!M15*Objednávka!K$53),0)</f>
        <v>0</v>
      </c>
      <c r="N15" s="90">
        <f>IFERROR(('MA Kapacita'!N15*Objednávka!L$53),0)</f>
        <v>0</v>
      </c>
      <c r="O15" s="90">
        <f>IFERROR(('MA Kapacita'!O15*Objednávka!M$53),0)</f>
        <v>0</v>
      </c>
      <c r="P15" s="90">
        <f>IFERROR(('MA Kapacita'!P15*Objednávka!N$53),0)</f>
        <v>0</v>
      </c>
      <c r="Q15" s="90">
        <f>IFERROR(('MA Kapacita'!Q15*Objednávka!O$53),0)</f>
        <v>0</v>
      </c>
      <c r="R15" s="90">
        <f>IFERROR(('MA Kapacita'!R15*Objednávka!P$53),0)</f>
        <v>0</v>
      </c>
      <c r="S15" s="93">
        <f>IFERROR(('MA Kapacita'!S15*Objednávka!Q$53),0)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IFERROR(('MA Kapacita'!E16*Objednávka!C$53),0)</f>
        <v>0</v>
      </c>
      <c r="F16" s="90">
        <f>IFERROR(('MA Kapacita'!F16*Objednávka!D$53),0)</f>
        <v>0</v>
      </c>
      <c r="G16" s="90">
        <f>IFERROR(('MA Kapacita'!G16*Objednávka!E$53),0)</f>
        <v>0</v>
      </c>
      <c r="H16" s="90">
        <f>IFERROR(('MA Kapacita'!H16*Objednávka!F$53),0)</f>
        <v>0</v>
      </c>
      <c r="I16" s="90">
        <f>IFERROR(('MA Kapacita'!I16*Objednávka!G$53),0)</f>
        <v>0</v>
      </c>
      <c r="J16" s="90">
        <f>IFERROR(('MA Kapacita'!J16*Objednávka!H$53),0)</f>
        <v>0</v>
      </c>
      <c r="K16" s="90">
        <f>IFERROR(('MA Kapacita'!K16*Objednávka!I$53),0)</f>
        <v>0</v>
      </c>
      <c r="L16" s="90">
        <f>IFERROR(('MA Kapacita'!L16*Objednávka!J$53),0)</f>
        <v>0</v>
      </c>
      <c r="M16" s="90">
        <f>IFERROR(('MA Kapacita'!M16*Objednávka!K$53),0)</f>
        <v>0</v>
      </c>
      <c r="N16" s="90">
        <f>IFERROR(('MA Kapacita'!N16*Objednávka!L$53),0)</f>
        <v>0</v>
      </c>
      <c r="O16" s="90">
        <f>IFERROR(('MA Kapacita'!O16*Objednávka!M$53),0)</f>
        <v>0</v>
      </c>
      <c r="P16" s="90">
        <f>IFERROR(('MA Kapacita'!P16*Objednávka!N$53),0)</f>
        <v>0</v>
      </c>
      <c r="Q16" s="90">
        <f>IFERROR(('MA Kapacita'!Q16*Objednávka!O$53),0)</f>
        <v>0</v>
      </c>
      <c r="R16" s="90">
        <f>IFERROR(('MA Kapacita'!R16*Objednávka!P$53),0)</f>
        <v>0</v>
      </c>
      <c r="S16" s="93">
        <f>IFERROR(('MA Kapacita'!S16*Objednávka!Q$53),0)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IFERROR(('MA Kapacita'!E17*Objednávka!C$53),0)</f>
        <v>0</v>
      </c>
      <c r="F17" s="90">
        <f>IFERROR(('MA Kapacita'!F17*Objednávka!D$53),0)</f>
        <v>0</v>
      </c>
      <c r="G17" s="90">
        <f>IFERROR(('MA Kapacita'!G17*Objednávka!E$53),0)</f>
        <v>0</v>
      </c>
      <c r="H17" s="90">
        <f>IFERROR(('MA Kapacita'!H17*Objednávka!F$53),0)</f>
        <v>0</v>
      </c>
      <c r="I17" s="90">
        <f>IFERROR(('MA Kapacita'!I17*Objednávka!G$53),0)</f>
        <v>0</v>
      </c>
      <c r="J17" s="90">
        <f>IFERROR(('MA Kapacita'!J17*Objednávka!H$53),0)</f>
        <v>0</v>
      </c>
      <c r="K17" s="90">
        <f>IFERROR(('MA Kapacita'!K17*Objednávka!I$53),0)</f>
        <v>0</v>
      </c>
      <c r="L17" s="90">
        <f>IFERROR(('MA Kapacita'!L17*Objednávka!J$53),0)</f>
        <v>0</v>
      </c>
      <c r="M17" s="90">
        <f>IFERROR(('MA Kapacita'!M17*Objednávka!K$53),0)</f>
        <v>0</v>
      </c>
      <c r="N17" s="90">
        <f>IFERROR(('MA Kapacita'!N17*Objednávka!L$53),0)</f>
        <v>0</v>
      </c>
      <c r="O17" s="90">
        <f>IFERROR(('MA Kapacita'!O17*Objednávka!M$53),0)</f>
        <v>0</v>
      </c>
      <c r="P17" s="90">
        <f>IFERROR(('MA Kapacita'!P17*Objednávka!N$53),0)</f>
        <v>0</v>
      </c>
      <c r="Q17" s="90">
        <f>IFERROR(('MA Kapacita'!Q17*Objednávka!O$53),0)</f>
        <v>0</v>
      </c>
      <c r="R17" s="90">
        <f>IFERROR(('MA Kapacita'!R17*Objednávka!P$53),0)</f>
        <v>0</v>
      </c>
      <c r="S17" s="93">
        <f>IFERROR(('MA Kapacita'!S17*Objednávka!Q$53),0)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IFERROR(('MA Kapacita'!E18*Objednávka!C$53),0)</f>
        <v>0</v>
      </c>
      <c r="F18" s="90">
        <f>IFERROR(('MA Kapacita'!F18*Objednávka!D$53),0)</f>
        <v>0</v>
      </c>
      <c r="G18" s="90">
        <f>IFERROR(('MA Kapacita'!G18*Objednávka!E$53),0)</f>
        <v>0</v>
      </c>
      <c r="H18" s="90">
        <f>IFERROR(('MA Kapacita'!H18*Objednávka!F$53),0)</f>
        <v>0</v>
      </c>
      <c r="I18" s="90">
        <f>IFERROR(('MA Kapacita'!I18*Objednávka!G$53),0)</f>
        <v>0</v>
      </c>
      <c r="J18" s="90">
        <f>IFERROR(('MA Kapacita'!J18*Objednávka!H$53),0)</f>
        <v>0</v>
      </c>
      <c r="K18" s="90">
        <f>IFERROR(('MA Kapacita'!K18*Objednávka!I$53),0)</f>
        <v>0</v>
      </c>
      <c r="L18" s="90">
        <f>IFERROR(('MA Kapacita'!L18*Objednávka!J$53),0)</f>
        <v>0</v>
      </c>
      <c r="M18" s="90">
        <f>IFERROR(('MA Kapacita'!M18*Objednávka!K$53),0)</f>
        <v>0</v>
      </c>
      <c r="N18" s="90">
        <f>IFERROR(('MA Kapacita'!N18*Objednávka!L$53),0)</f>
        <v>0</v>
      </c>
      <c r="O18" s="90">
        <f>IFERROR(('MA Kapacita'!O18*Objednávka!M$53),0)</f>
        <v>0</v>
      </c>
      <c r="P18" s="90">
        <f>IFERROR(('MA Kapacita'!P18*Objednávka!N$53),0)</f>
        <v>0</v>
      </c>
      <c r="Q18" s="90">
        <f>IFERROR(('MA Kapacita'!Q18*Objednávka!O$53),0)</f>
        <v>0</v>
      </c>
      <c r="R18" s="90">
        <f>IFERROR(('MA Kapacita'!R18*Objednávka!P$53),0)</f>
        <v>0</v>
      </c>
      <c r="S18" s="93">
        <f>IFERROR(('MA Kapacita'!S18*Objednávka!Q$53),0)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2">
        <f>IFERROR(('MA Kapacita'!E19*Objednávka!C$53),0)</f>
        <v>0</v>
      </c>
      <c r="F19" s="90">
        <f>IFERROR(('MA Kapacita'!F19*Objednávka!D$53),0)</f>
        <v>0</v>
      </c>
      <c r="G19" s="90">
        <f>IFERROR(('MA Kapacita'!G19*Objednávka!E$53),0)</f>
        <v>0</v>
      </c>
      <c r="H19" s="90">
        <f>IFERROR(('MA Kapacita'!H19*Objednávka!F$53),0)</f>
        <v>0</v>
      </c>
      <c r="I19" s="90">
        <f>IFERROR(('MA Kapacita'!I19*Objednávka!G$53),0)</f>
        <v>0</v>
      </c>
      <c r="J19" s="90">
        <f>IFERROR(('MA Kapacita'!J19*Objednávka!H$53),0)</f>
        <v>0</v>
      </c>
      <c r="K19" s="90">
        <f>IFERROR(('MA Kapacita'!K19*Objednávka!I$53),0)</f>
        <v>0</v>
      </c>
      <c r="L19" s="90">
        <f>IFERROR(('MA Kapacita'!L19*Objednávka!J$53),0)</f>
        <v>0</v>
      </c>
      <c r="M19" s="90">
        <f>IFERROR(('MA Kapacita'!M19*Objednávka!K$53),0)</f>
        <v>0</v>
      </c>
      <c r="N19" s="90">
        <f>IFERROR(('MA Kapacita'!N19*Objednávka!L$53),0)</f>
        <v>0</v>
      </c>
      <c r="O19" s="90">
        <f>IFERROR(('MA Kapacita'!O19*Objednávka!M$53),0)</f>
        <v>0</v>
      </c>
      <c r="P19" s="90">
        <f>IFERROR(('MA Kapacita'!P19*Objednávka!N$53),0)</f>
        <v>0</v>
      </c>
      <c r="Q19" s="90">
        <f>IFERROR(('MA Kapacita'!Q19*Objednávka!O$53),0)</f>
        <v>0</v>
      </c>
      <c r="R19" s="90">
        <f>IFERROR(('MA Kapacita'!R19*Objednávka!P$53),0)</f>
        <v>0</v>
      </c>
      <c r="S19" s="93">
        <f>IFERROR(('MA Kapacita'!S19*Objednávka!Q$53),0)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06">
        <f>'MA Kapacita'!E20</f>
        <v>0</v>
      </c>
      <c r="F20" s="104">
        <f>'MA Kapacita'!F20</f>
        <v>0</v>
      </c>
      <c r="G20" s="104">
        <f>'MA Kapacita'!G20</f>
        <v>0</v>
      </c>
      <c r="H20" s="104">
        <f>'MA Kapacita'!H20</f>
        <v>0</v>
      </c>
      <c r="I20" s="104">
        <f>'MA Kapacita'!I20</f>
        <v>0</v>
      </c>
      <c r="J20" s="104">
        <f>'MA Kapacita'!J20</f>
        <v>0</v>
      </c>
      <c r="K20" s="104">
        <f>'MA Kapacita'!K20</f>
        <v>0</v>
      </c>
      <c r="L20" s="104">
        <f>'MA Kapacita'!L20</f>
        <v>0</v>
      </c>
      <c r="M20" s="104">
        <f>'MA Kapacita'!M20</f>
        <v>0</v>
      </c>
      <c r="N20" s="104">
        <f>'MA Kapacita'!N20</f>
        <v>0</v>
      </c>
      <c r="O20" s="104">
        <f>'MA Kapacita'!O20</f>
        <v>0</v>
      </c>
      <c r="P20" s="104">
        <f>'MA Kapacita'!P20</f>
        <v>0</v>
      </c>
      <c r="Q20" s="104">
        <f>'MA Kapacita'!Q20</f>
        <v>0</v>
      </c>
      <c r="R20" s="104">
        <f>'MA Kapacita'!R20</f>
        <v>0</v>
      </c>
      <c r="S20" s="307">
        <f>'MA Kapacita'!S20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06">
        <f>'MA Kapacita'!E21</f>
        <v>0</v>
      </c>
      <c r="F21" s="104">
        <f>'MA Kapacita'!F21</f>
        <v>0</v>
      </c>
      <c r="G21" s="104">
        <f>'MA Kapacita'!G21</f>
        <v>0</v>
      </c>
      <c r="H21" s="104">
        <f>'MA Kapacita'!H21</f>
        <v>0</v>
      </c>
      <c r="I21" s="104">
        <f>'MA Kapacita'!I21</f>
        <v>0</v>
      </c>
      <c r="J21" s="104">
        <f>'MA Kapacita'!J21</f>
        <v>0</v>
      </c>
      <c r="K21" s="104">
        <f>'MA Kapacita'!K21</f>
        <v>0</v>
      </c>
      <c r="L21" s="104">
        <f>'MA Kapacita'!L21</f>
        <v>0</v>
      </c>
      <c r="M21" s="104">
        <f>'MA Kapacita'!M21</f>
        <v>0</v>
      </c>
      <c r="N21" s="104">
        <f>'MA Kapacita'!N21</f>
        <v>0</v>
      </c>
      <c r="O21" s="104">
        <f>'MA Kapacita'!O21</f>
        <v>0</v>
      </c>
      <c r="P21" s="104">
        <f>'MA Kapacita'!P21</f>
        <v>0</v>
      </c>
      <c r="Q21" s="104">
        <f>'MA Kapacita'!Q21</f>
        <v>0</v>
      </c>
      <c r="R21" s="104">
        <f>'MA Kapacita'!R21</f>
        <v>0</v>
      </c>
      <c r="S21" s="307">
        <f>'MA Kapacita'!S21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2">
        <f>IFERROR(('MA Kapacita'!E22*Objednávka!C$53),0)</f>
        <v>0</v>
      </c>
      <c r="F22" s="90">
        <f>IFERROR(('MA Kapacita'!F22*Objednávka!D$53),0)</f>
        <v>0</v>
      </c>
      <c r="G22" s="90">
        <f>IFERROR(('MA Kapacita'!G22*Objednávka!E$53),0)</f>
        <v>0</v>
      </c>
      <c r="H22" s="90">
        <f>IFERROR(('MA Kapacita'!H22*Objednávka!F$53),0)</f>
        <v>0</v>
      </c>
      <c r="I22" s="90">
        <f>IFERROR(('MA Kapacita'!I22*Objednávka!G$53),0)</f>
        <v>0</v>
      </c>
      <c r="J22" s="90">
        <f>IFERROR(('MA Kapacita'!J22*Objednávka!H$53),0)</f>
        <v>0</v>
      </c>
      <c r="K22" s="90">
        <f>IFERROR(('MA Kapacita'!K22*Objednávka!I$53),0)</f>
        <v>0</v>
      </c>
      <c r="L22" s="90">
        <f>IFERROR(('MA Kapacita'!L22*Objednávka!J$53),0)</f>
        <v>0</v>
      </c>
      <c r="M22" s="90">
        <f>IFERROR(('MA Kapacita'!M22*Objednávka!K$53),0)</f>
        <v>0</v>
      </c>
      <c r="N22" s="90">
        <f>IFERROR(('MA Kapacita'!N22*Objednávka!L$53),0)</f>
        <v>0</v>
      </c>
      <c r="O22" s="90">
        <f>IFERROR(('MA Kapacita'!O22*Objednávka!M$53),0)</f>
        <v>0</v>
      </c>
      <c r="P22" s="90">
        <f>IFERROR(('MA Kapacita'!P22*Objednávka!N$53),0)</f>
        <v>0</v>
      </c>
      <c r="Q22" s="90">
        <f>IFERROR(('MA Kapacita'!Q22*Objednávka!O$53),0)</f>
        <v>0</v>
      </c>
      <c r="R22" s="90">
        <f>IFERROR(('MA Kapacita'!R22*Objednávka!P$53),0)</f>
        <v>0</v>
      </c>
      <c r="S22" s="93">
        <f>IFERROR(('MA Kapacita'!S22*Objednávka!Q$53),0)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2">
        <f>IFERROR(('MA Kapacita'!E23*Objednávka!C$53),0)</f>
        <v>0</v>
      </c>
      <c r="F23" s="90">
        <f>IFERROR(('MA Kapacita'!F23*Objednávka!D$53),0)</f>
        <v>0</v>
      </c>
      <c r="G23" s="90">
        <f>IFERROR(('MA Kapacita'!G23*Objednávka!E$53),0)</f>
        <v>0</v>
      </c>
      <c r="H23" s="90">
        <f>IFERROR(('MA Kapacita'!H23*Objednávka!F$53),0)</f>
        <v>0</v>
      </c>
      <c r="I23" s="90">
        <f>IFERROR(('MA Kapacita'!I23*Objednávka!G$53),0)</f>
        <v>0</v>
      </c>
      <c r="J23" s="90">
        <f>IFERROR(('MA Kapacita'!J23*Objednávka!H$53),0)</f>
        <v>0</v>
      </c>
      <c r="K23" s="90">
        <f>IFERROR(('MA Kapacita'!K23*Objednávka!I$53),0)</f>
        <v>0</v>
      </c>
      <c r="L23" s="90">
        <f>IFERROR(('MA Kapacita'!L23*Objednávka!J$53),0)</f>
        <v>0</v>
      </c>
      <c r="M23" s="90">
        <f>IFERROR(('MA Kapacita'!M23*Objednávka!K$53),0)</f>
        <v>0</v>
      </c>
      <c r="N23" s="90">
        <f>IFERROR(('MA Kapacita'!N23*Objednávka!L$53),0)</f>
        <v>0</v>
      </c>
      <c r="O23" s="90">
        <f>IFERROR(('MA Kapacita'!O23*Objednávka!M$53),0)</f>
        <v>0</v>
      </c>
      <c r="P23" s="90">
        <f>IFERROR(('MA Kapacita'!P23*Objednávka!N$53),0)</f>
        <v>0</v>
      </c>
      <c r="Q23" s="90">
        <f>IFERROR(('MA Kapacita'!Q23*Objednávka!O$53),0)</f>
        <v>0</v>
      </c>
      <c r="R23" s="90">
        <f>IFERROR(('MA Kapacita'!R23*Objednávka!P$53),0)</f>
        <v>0</v>
      </c>
      <c r="S23" s="93">
        <f>IFERROR(('MA Kapacita'!S23*Objednávka!Q$53),0)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2">
        <f>IFERROR(('MA Kapacita'!E24*Objednávka!C$53),0)</f>
        <v>0</v>
      </c>
      <c r="F24" s="90">
        <f>IFERROR(('MA Kapacita'!F24*Objednávka!D$53),0)</f>
        <v>0</v>
      </c>
      <c r="G24" s="90">
        <f>IFERROR(('MA Kapacita'!G24*Objednávka!E$53),0)</f>
        <v>0</v>
      </c>
      <c r="H24" s="90">
        <f>IFERROR(('MA Kapacita'!H24*Objednávka!F$53),0)</f>
        <v>0</v>
      </c>
      <c r="I24" s="90">
        <f>IFERROR(('MA Kapacita'!I24*Objednávka!G$53),0)</f>
        <v>0</v>
      </c>
      <c r="J24" s="90">
        <f>IFERROR(('MA Kapacita'!J24*Objednávka!H$53),0)</f>
        <v>0</v>
      </c>
      <c r="K24" s="90">
        <f>IFERROR(('MA Kapacita'!K24*Objednávka!I$53),0)</f>
        <v>0</v>
      </c>
      <c r="L24" s="90">
        <f>IFERROR(('MA Kapacita'!L24*Objednávka!J$53),0)</f>
        <v>0</v>
      </c>
      <c r="M24" s="90">
        <f>IFERROR(('MA Kapacita'!M24*Objednávka!K$53),0)</f>
        <v>0</v>
      </c>
      <c r="N24" s="90">
        <f>IFERROR(('MA Kapacita'!N24*Objednávka!L$53),0)</f>
        <v>0</v>
      </c>
      <c r="O24" s="90">
        <f>IFERROR(('MA Kapacita'!O24*Objednávka!M$53),0)</f>
        <v>0</v>
      </c>
      <c r="P24" s="90">
        <f>IFERROR(('MA Kapacita'!P24*Objednávka!N$53),0)</f>
        <v>0</v>
      </c>
      <c r="Q24" s="90">
        <f>IFERROR(('MA Kapacita'!Q24*Objednávka!O$53),0)</f>
        <v>0</v>
      </c>
      <c r="R24" s="90">
        <f>IFERROR(('MA Kapacita'!R24*Objednávka!P$53),0)</f>
        <v>0</v>
      </c>
      <c r="S24" s="93">
        <f>IFERROR(('MA Kapacita'!S24*Objednávka!Q$53),0)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2">
        <f>IFERROR(('MA Kapacita'!E25*Objednávka!C$53),0)</f>
        <v>0</v>
      </c>
      <c r="F25" s="90">
        <f>IFERROR(('MA Kapacita'!F25*Objednávka!D$53),0)</f>
        <v>0</v>
      </c>
      <c r="G25" s="90">
        <f>IFERROR(('MA Kapacita'!G25*Objednávka!E$53),0)</f>
        <v>0</v>
      </c>
      <c r="H25" s="90">
        <f>IFERROR(('MA Kapacita'!H25*Objednávka!F$53),0)</f>
        <v>0</v>
      </c>
      <c r="I25" s="90">
        <f>IFERROR(('MA Kapacita'!I25*Objednávka!G$53),0)</f>
        <v>0</v>
      </c>
      <c r="J25" s="90">
        <f>IFERROR(('MA Kapacita'!J25*Objednávka!H$53),0)</f>
        <v>0</v>
      </c>
      <c r="K25" s="90">
        <f>IFERROR(('MA Kapacita'!K25*Objednávka!I$53),0)</f>
        <v>0</v>
      </c>
      <c r="L25" s="90">
        <f>IFERROR(('MA Kapacita'!L25*Objednávka!J$53),0)</f>
        <v>0</v>
      </c>
      <c r="M25" s="90">
        <f>IFERROR(('MA Kapacita'!M25*Objednávka!K$53),0)</f>
        <v>0</v>
      </c>
      <c r="N25" s="90">
        <f>IFERROR(('MA Kapacita'!N25*Objednávka!L$53),0)</f>
        <v>0</v>
      </c>
      <c r="O25" s="90">
        <f>IFERROR(('MA Kapacita'!O25*Objednávka!M$53),0)</f>
        <v>0</v>
      </c>
      <c r="P25" s="90">
        <f>IFERROR(('MA Kapacita'!P25*Objednávka!N$53),0)</f>
        <v>0</v>
      </c>
      <c r="Q25" s="90">
        <f>IFERROR(('MA Kapacita'!Q25*Objednávka!O$53),0)</f>
        <v>0</v>
      </c>
      <c r="R25" s="90">
        <f>IFERROR(('MA Kapacita'!R25*Objednávka!P$53),0)</f>
        <v>0</v>
      </c>
      <c r="S25" s="93">
        <f>IFERROR(('MA Kapacita'!S25*Objednávka!Q$53),0)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2">
        <f>IFERROR(('MA Kapacita'!E26*Objednávka!C$53),0)</f>
        <v>0</v>
      </c>
      <c r="F26" s="90">
        <f>IFERROR(('MA Kapacita'!F26*Objednávka!D$53),0)</f>
        <v>0</v>
      </c>
      <c r="G26" s="90">
        <f>IFERROR(('MA Kapacita'!G26*Objednávka!E$53),0)</f>
        <v>0</v>
      </c>
      <c r="H26" s="90">
        <f>IFERROR(('MA Kapacita'!H26*Objednávka!F$53),0)</f>
        <v>0</v>
      </c>
      <c r="I26" s="90">
        <f>IFERROR(('MA Kapacita'!I26*Objednávka!G$53),0)</f>
        <v>0</v>
      </c>
      <c r="J26" s="90">
        <f>IFERROR(('MA Kapacita'!J26*Objednávka!H$53),0)</f>
        <v>0</v>
      </c>
      <c r="K26" s="90">
        <f>IFERROR(('MA Kapacita'!K26*Objednávka!I$53),0)</f>
        <v>0</v>
      </c>
      <c r="L26" s="90">
        <f>IFERROR(('MA Kapacita'!L26*Objednávka!J$53),0)</f>
        <v>0</v>
      </c>
      <c r="M26" s="90">
        <f>IFERROR(('MA Kapacita'!M26*Objednávka!K$53),0)</f>
        <v>0</v>
      </c>
      <c r="N26" s="90">
        <f>IFERROR(('MA Kapacita'!N26*Objednávka!L$53),0)</f>
        <v>0</v>
      </c>
      <c r="O26" s="90">
        <f>IFERROR(('MA Kapacita'!O26*Objednávka!M$53),0)</f>
        <v>0</v>
      </c>
      <c r="P26" s="90">
        <f>IFERROR(('MA Kapacita'!P26*Objednávka!N$53),0)</f>
        <v>0</v>
      </c>
      <c r="Q26" s="90">
        <f>IFERROR(('MA Kapacita'!Q26*Objednávka!O$53),0)</f>
        <v>0</v>
      </c>
      <c r="R26" s="90">
        <f>IFERROR(('MA Kapacita'!R26*Objednávka!P$53),0)</f>
        <v>0</v>
      </c>
      <c r="S26" s="93">
        <f>IFERROR(('MA Kapacita'!S26*Objednávka!Q$53),0)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1"/>
      <c r="E27" s="92">
        <f>IFERROR(('MA Kapacita'!E27*Objednávka!C$53),0)</f>
        <v>0</v>
      </c>
      <c r="F27" s="90">
        <f>IFERROR(('MA Kapacita'!F27*Objednávka!D$53),0)</f>
        <v>0</v>
      </c>
      <c r="G27" s="90">
        <f>IFERROR(('MA Kapacita'!G27*Objednávka!E$53),0)</f>
        <v>0</v>
      </c>
      <c r="H27" s="90">
        <f>IFERROR(('MA Kapacita'!H27*Objednávka!F$53),0)</f>
        <v>0</v>
      </c>
      <c r="I27" s="90">
        <f>IFERROR(('MA Kapacita'!I27*Objednávka!G$53),0)</f>
        <v>0</v>
      </c>
      <c r="J27" s="90">
        <f>IFERROR(('MA Kapacita'!J27*Objednávka!H$53),0)</f>
        <v>0</v>
      </c>
      <c r="K27" s="90">
        <f>IFERROR(('MA Kapacita'!K27*Objednávka!I$53),0)</f>
        <v>0</v>
      </c>
      <c r="L27" s="90">
        <f>IFERROR(('MA Kapacita'!L27*Objednávka!J$53),0)</f>
        <v>0</v>
      </c>
      <c r="M27" s="90">
        <f>IFERROR(('MA Kapacita'!M27*Objednávka!K$53),0)</f>
        <v>0</v>
      </c>
      <c r="N27" s="90">
        <f>IFERROR(('MA Kapacita'!N27*Objednávka!L$53),0)</f>
        <v>0</v>
      </c>
      <c r="O27" s="90">
        <f>IFERROR(('MA Kapacita'!O27*Objednávka!M$53),0)</f>
        <v>0</v>
      </c>
      <c r="P27" s="90">
        <f>IFERROR(('MA Kapacita'!P27*Objednávka!N$53),0)</f>
        <v>0</v>
      </c>
      <c r="Q27" s="90">
        <f>IFERROR(('MA Kapacita'!Q27*Objednávka!O$53),0)</f>
        <v>0</v>
      </c>
      <c r="R27" s="90">
        <f>IFERROR(('MA Kapacita'!R27*Objednávka!P$53),0)</f>
        <v>0</v>
      </c>
      <c r="S27" s="93">
        <f>IFERROR(('MA Kapacita'!S27*Objednávka!Q$53),0)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282</v>
      </c>
      <c r="C28" s="9"/>
      <c r="D28" s="61" t="s">
        <v>298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72">
        <v>26</v>
      </c>
      <c r="B29" s="195" t="s">
        <v>139</v>
      </c>
      <c r="C29" s="195"/>
      <c r="D29" s="257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281</v>
      </c>
      <c r="C30" s="9"/>
      <c r="D30" s="61" t="s">
        <v>299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</sheetData>
  <sheetProtection algorithmName="SHA-512" hashValue="QrgM/Kxot7dJ8vqRpWRbbawUBt/A2XZltaW/VTODnIK7UeEESNm0YgqJZ6hqPUKy5NKEdZUC1EJjRvrQgnr9KQ==" saltValue="1UrlqlpRL0vxVC3fBcGDA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BK8"/>
  <sheetViews>
    <sheetView showGridLines="0" zoomScaleNormal="100" workbookViewId="0">
      <pane xSplit="2" topLeftCell="C1" activePane="topRight" state="frozen"/>
      <selection pane="topRight" activeCell="D5" sqref="D5"/>
    </sheetView>
  </sheetViews>
  <sheetFormatPr defaultColWidth="0" defaultRowHeight="15" zeroHeight="1" x14ac:dyDescent="0.25"/>
  <cols>
    <col min="1" max="1" width="40.7109375" customWidth="1"/>
    <col min="2" max="2" width="9.7109375" style="107" customWidth="1"/>
    <col min="3" max="32" width="9.7109375" customWidth="1"/>
    <col min="33" max="63" width="9.140625" customWidth="1"/>
    <col min="64" max="16384" width="9.140625" hidden="1"/>
  </cols>
  <sheetData>
    <row r="1" spans="1:63" x14ac:dyDescent="0.25">
      <c r="A1" s="54" t="s">
        <v>4</v>
      </c>
      <c r="B1" s="105"/>
      <c r="C1" s="14" t="s">
        <v>6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143" t="s">
        <v>7</v>
      </c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3" t="s">
        <v>8</v>
      </c>
      <c r="AW1" s="145"/>
      <c r="AX1" s="144"/>
      <c r="AY1" s="144"/>
      <c r="AZ1" s="144"/>
      <c r="BA1" s="144"/>
      <c r="BB1" s="144"/>
      <c r="BC1" s="195"/>
      <c r="BD1" s="195"/>
      <c r="BE1" s="195"/>
      <c r="BF1" s="195"/>
      <c r="BG1" s="195"/>
      <c r="BH1" s="195"/>
      <c r="BI1" s="195"/>
      <c r="BJ1" s="195"/>
      <c r="BK1" s="195"/>
    </row>
    <row r="2" spans="1:63" ht="15.75" thickBot="1" x14ac:dyDescent="0.3">
      <c r="A2" s="10" t="s">
        <v>9</v>
      </c>
      <c r="B2" s="106"/>
      <c r="C2" s="136" t="s">
        <v>267</v>
      </c>
      <c r="D2" s="138" t="s">
        <v>266</v>
      </c>
      <c r="E2" s="136" t="s">
        <v>265</v>
      </c>
      <c r="F2" s="138" t="s">
        <v>264</v>
      </c>
      <c r="G2" s="136" t="s">
        <v>10</v>
      </c>
      <c r="H2" s="138" t="s">
        <v>11</v>
      </c>
      <c r="I2" s="137" t="s">
        <v>12</v>
      </c>
      <c r="J2" s="137" t="s">
        <v>13</v>
      </c>
      <c r="K2" s="136" t="s">
        <v>226</v>
      </c>
      <c r="L2" s="138" t="s">
        <v>227</v>
      </c>
      <c r="M2" s="137" t="s">
        <v>228</v>
      </c>
      <c r="N2" s="137" t="s">
        <v>229</v>
      </c>
      <c r="O2" s="136" t="s">
        <v>230</v>
      </c>
      <c r="P2" s="138" t="s">
        <v>231</v>
      </c>
      <c r="Q2" s="136" t="s">
        <v>232</v>
      </c>
      <c r="R2" s="138" t="s">
        <v>233</v>
      </c>
      <c r="S2" s="136" t="s">
        <v>234</v>
      </c>
      <c r="T2" s="138" t="s">
        <v>235</v>
      </c>
      <c r="U2" s="136" t="s">
        <v>236</v>
      </c>
      <c r="V2" s="138" t="s">
        <v>237</v>
      </c>
      <c r="W2" s="136" t="s">
        <v>238</v>
      </c>
      <c r="X2" s="138" t="s">
        <v>239</v>
      </c>
      <c r="Y2" s="136" t="s">
        <v>240</v>
      </c>
      <c r="Z2" s="138" t="s">
        <v>241</v>
      </c>
      <c r="AA2" s="136" t="s">
        <v>242</v>
      </c>
      <c r="AB2" s="138" t="s">
        <v>243</v>
      </c>
      <c r="AC2" s="136" t="s">
        <v>244</v>
      </c>
      <c r="AD2" s="138" t="s">
        <v>245</v>
      </c>
      <c r="AE2" s="136" t="s">
        <v>246</v>
      </c>
      <c r="AF2" s="138" t="s">
        <v>247</v>
      </c>
      <c r="AG2" s="139" t="s">
        <v>18</v>
      </c>
      <c r="AH2" s="12" t="s">
        <v>19</v>
      </c>
      <c r="AI2" s="12" t="s">
        <v>20</v>
      </c>
      <c r="AJ2" s="12" t="s">
        <v>21</v>
      </c>
      <c r="AK2" s="12" t="s">
        <v>248</v>
      </c>
      <c r="AL2" s="12" t="s">
        <v>249</v>
      </c>
      <c r="AM2" s="12" t="s">
        <v>250</v>
      </c>
      <c r="AN2" s="12" t="s">
        <v>251</v>
      </c>
      <c r="AO2" s="12" t="s">
        <v>252</v>
      </c>
      <c r="AP2" s="12" t="s">
        <v>253</v>
      </c>
      <c r="AQ2" s="12" t="s">
        <v>254</v>
      </c>
      <c r="AR2" s="12" t="s">
        <v>255</v>
      </c>
      <c r="AS2" s="12" t="s">
        <v>256</v>
      </c>
      <c r="AT2" s="12" t="s">
        <v>257</v>
      </c>
      <c r="AU2" s="12" t="s">
        <v>258</v>
      </c>
      <c r="AV2" s="139">
        <v>2029</v>
      </c>
      <c r="AW2" s="12">
        <v>2030</v>
      </c>
      <c r="AX2" s="12">
        <v>2031</v>
      </c>
      <c r="AY2" s="12">
        <v>2032</v>
      </c>
      <c r="AZ2" s="12">
        <v>2033</v>
      </c>
      <c r="BA2" s="12">
        <v>2034</v>
      </c>
      <c r="BB2" s="12">
        <v>2035</v>
      </c>
      <c r="BC2" s="12">
        <v>2036</v>
      </c>
      <c r="BD2" s="12">
        <v>2037</v>
      </c>
      <c r="BE2" s="12">
        <v>2038</v>
      </c>
      <c r="BF2" s="12">
        <v>2039</v>
      </c>
      <c r="BG2" s="12">
        <v>2040</v>
      </c>
      <c r="BH2" s="12">
        <v>2041</v>
      </c>
      <c r="BI2" s="12">
        <v>2042</v>
      </c>
      <c r="BJ2" s="12">
        <v>2043</v>
      </c>
      <c r="BK2" s="12">
        <v>2044</v>
      </c>
    </row>
    <row r="3" spans="1:63" ht="15.75" thickTop="1" x14ac:dyDescent="0.25">
      <c r="A3" s="20" t="s">
        <v>22</v>
      </c>
      <c r="B3" s="62" t="s">
        <v>23</v>
      </c>
      <c r="C3" s="278">
        <v>108656.66666666667</v>
      </c>
      <c r="D3" s="279">
        <v>2499103.3333333335</v>
      </c>
      <c r="E3" s="278">
        <v>108656.66666666667</v>
      </c>
      <c r="F3" s="279">
        <v>2499103.3333333335</v>
      </c>
      <c r="G3" s="278">
        <v>108656.66666666667</v>
      </c>
      <c r="H3" s="279">
        <v>2499103.3333333335</v>
      </c>
      <c r="I3" s="278">
        <v>108656.66666666667</v>
      </c>
      <c r="J3" s="279">
        <v>2499103.3333333335</v>
      </c>
      <c r="K3" s="278">
        <v>108656.66666666667</v>
      </c>
      <c r="L3" s="279">
        <v>2499103.3333333335</v>
      </c>
      <c r="M3" s="278">
        <v>108656.66666666667</v>
      </c>
      <c r="N3" s="279">
        <v>2499103.3333333335</v>
      </c>
      <c r="O3" s="278">
        <v>108656.66666666667</v>
      </c>
      <c r="P3" s="279">
        <v>2499103.3333333335</v>
      </c>
      <c r="Q3" s="278">
        <v>108656.66666666667</v>
      </c>
      <c r="R3" s="279">
        <v>2499103.3333333335</v>
      </c>
      <c r="S3" s="278">
        <v>108656.66666666667</v>
      </c>
      <c r="T3" s="279">
        <v>2499103.3333333335</v>
      </c>
      <c r="U3" s="278">
        <v>108656.66666666667</v>
      </c>
      <c r="V3" s="279">
        <v>2499103.3333333335</v>
      </c>
      <c r="W3" s="278">
        <v>108656.66666666667</v>
      </c>
      <c r="X3" s="279">
        <v>2499103.3333333335</v>
      </c>
      <c r="Y3" s="278">
        <v>108656.66666666667</v>
      </c>
      <c r="Z3" s="279">
        <v>2499103.3333333335</v>
      </c>
      <c r="AA3" s="278">
        <v>108656.66666666667</v>
      </c>
      <c r="AB3" s="279">
        <v>2499103.3333333335</v>
      </c>
      <c r="AC3" s="278">
        <v>108656.66666666667</v>
      </c>
      <c r="AD3" s="279">
        <v>2499103.3333333335</v>
      </c>
      <c r="AE3" s="278">
        <v>108656.66666666667</v>
      </c>
      <c r="AF3" s="279">
        <v>2499103.3333333335</v>
      </c>
      <c r="AG3" s="140">
        <f>C3+D3</f>
        <v>2607760</v>
      </c>
      <c r="AH3" s="83">
        <f>E3+F3</f>
        <v>2607760</v>
      </c>
      <c r="AI3" s="83">
        <f>G3+H3</f>
        <v>2607760</v>
      </c>
      <c r="AJ3" s="83">
        <f>I3+J3</f>
        <v>2607760</v>
      </c>
      <c r="AK3" s="83">
        <f>K3+L3</f>
        <v>2607760</v>
      </c>
      <c r="AL3" s="83">
        <f>M3+N3</f>
        <v>2607760</v>
      </c>
      <c r="AM3" s="83">
        <f>O3+P3</f>
        <v>2607760</v>
      </c>
      <c r="AN3" s="83">
        <f>Q3+R3</f>
        <v>2607760</v>
      </c>
      <c r="AO3" s="83">
        <f>S3+T3</f>
        <v>2607760</v>
      </c>
      <c r="AP3" s="83">
        <f>U3+V3</f>
        <v>2607760</v>
      </c>
      <c r="AQ3" s="83">
        <f>W3+X3</f>
        <v>2607760</v>
      </c>
      <c r="AR3" s="83">
        <f>Y3+Z3</f>
        <v>2607760</v>
      </c>
      <c r="AS3" s="83">
        <f>AA3+AB3</f>
        <v>2607760</v>
      </c>
      <c r="AT3" s="83">
        <f>AC3+AD3</f>
        <v>2607760</v>
      </c>
      <c r="AU3" s="273">
        <f>AE3+AF3</f>
        <v>2607760</v>
      </c>
      <c r="AV3" s="140">
        <f t="shared" ref="AV3:AV8" si="0">C3</f>
        <v>108656.66666666667</v>
      </c>
      <c r="AW3" s="83">
        <f>D3+E3</f>
        <v>2607760</v>
      </c>
      <c r="AX3" s="83">
        <f>F3+G3</f>
        <v>2607760</v>
      </c>
      <c r="AY3" s="83">
        <f>H3+I3</f>
        <v>2607760</v>
      </c>
      <c r="AZ3" s="83">
        <f>J3+K3</f>
        <v>2607760</v>
      </c>
      <c r="BA3" s="83">
        <f>L3+M3</f>
        <v>2607760</v>
      </c>
      <c r="BB3" s="83">
        <f>N3+O3</f>
        <v>2607760</v>
      </c>
      <c r="BC3" s="83">
        <f>P3+Q3</f>
        <v>2607760</v>
      </c>
      <c r="BD3" s="83">
        <f>R3+S3</f>
        <v>2607760</v>
      </c>
      <c r="BE3" s="83">
        <f>T3+U3</f>
        <v>2607760</v>
      </c>
      <c r="BF3" s="83">
        <f>V3+W3</f>
        <v>2607760</v>
      </c>
      <c r="BG3" s="83">
        <f>X3+Y3</f>
        <v>2607760</v>
      </c>
      <c r="BH3" s="83">
        <f>Z3+AA3</f>
        <v>2607760</v>
      </c>
      <c r="BI3" s="83">
        <f>AB3+AC3</f>
        <v>2607760</v>
      </c>
      <c r="BJ3" s="83">
        <f>AD3+AE3</f>
        <v>2607760</v>
      </c>
      <c r="BK3" s="83">
        <f t="shared" ref="BK3:BK8" si="1">AF3</f>
        <v>2499103.3333333335</v>
      </c>
    </row>
    <row r="4" spans="1:63" x14ac:dyDescent="0.25">
      <c r="A4" s="20" t="s">
        <v>322</v>
      </c>
      <c r="B4" s="62" t="s">
        <v>293</v>
      </c>
      <c r="C4" s="276">
        <v>9091995</v>
      </c>
      <c r="D4" s="277">
        <v>209115885</v>
      </c>
      <c r="E4" s="276">
        <v>9091995</v>
      </c>
      <c r="F4" s="277">
        <v>209115885</v>
      </c>
      <c r="G4" s="276">
        <v>9091995</v>
      </c>
      <c r="H4" s="277">
        <v>209115885</v>
      </c>
      <c r="I4" s="276">
        <v>9091995</v>
      </c>
      <c r="J4" s="277">
        <v>209115885</v>
      </c>
      <c r="K4" s="276">
        <v>9091995</v>
      </c>
      <c r="L4" s="277">
        <v>209115885</v>
      </c>
      <c r="M4" s="276">
        <v>9091995</v>
      </c>
      <c r="N4" s="277">
        <v>209115885</v>
      </c>
      <c r="O4" s="276">
        <v>9091995</v>
      </c>
      <c r="P4" s="277">
        <v>209115885</v>
      </c>
      <c r="Q4" s="276">
        <v>9091995</v>
      </c>
      <c r="R4" s="277">
        <v>209115885</v>
      </c>
      <c r="S4" s="276">
        <v>9091995</v>
      </c>
      <c r="T4" s="277">
        <v>209115885</v>
      </c>
      <c r="U4" s="276">
        <v>9091995</v>
      </c>
      <c r="V4" s="277">
        <v>209115885</v>
      </c>
      <c r="W4" s="276">
        <v>9091995</v>
      </c>
      <c r="X4" s="277">
        <v>209115885</v>
      </c>
      <c r="Y4" s="276">
        <v>9091995</v>
      </c>
      <c r="Z4" s="277">
        <v>209115885</v>
      </c>
      <c r="AA4" s="276">
        <v>9091995</v>
      </c>
      <c r="AB4" s="277">
        <v>209115885</v>
      </c>
      <c r="AC4" s="276">
        <v>9091995</v>
      </c>
      <c r="AD4" s="277">
        <v>209115885</v>
      </c>
      <c r="AE4" s="276">
        <v>9091995</v>
      </c>
      <c r="AF4" s="277">
        <v>209115885</v>
      </c>
      <c r="AG4" s="141">
        <f>C4+D4</f>
        <v>218207880</v>
      </c>
      <c r="AH4" s="108">
        <f>E4+F4</f>
        <v>218207880</v>
      </c>
      <c r="AI4" s="108">
        <f>G4+H4</f>
        <v>218207880</v>
      </c>
      <c r="AJ4" s="108">
        <f>I4+J4</f>
        <v>218207880</v>
      </c>
      <c r="AK4" s="108">
        <f>K4+L4</f>
        <v>218207880</v>
      </c>
      <c r="AL4" s="90">
        <f t="shared" ref="AL4" si="2">M4+N4</f>
        <v>218207880</v>
      </c>
      <c r="AM4" s="90">
        <f t="shared" ref="AM4" si="3">O4+P4</f>
        <v>218207880</v>
      </c>
      <c r="AN4" s="90">
        <f t="shared" ref="AN4" si="4">Q4+R4</f>
        <v>218207880</v>
      </c>
      <c r="AO4" s="90">
        <f t="shared" ref="AO4" si="5">S4+T4</f>
        <v>218207880</v>
      </c>
      <c r="AP4" s="90">
        <f t="shared" ref="AP4" si="6">U4+V4</f>
        <v>218207880</v>
      </c>
      <c r="AQ4" s="90">
        <f t="shared" ref="AQ4" si="7">W4+X4</f>
        <v>218207880</v>
      </c>
      <c r="AR4" s="90">
        <f t="shared" ref="AR4" si="8">Y4+Z4</f>
        <v>218207880</v>
      </c>
      <c r="AS4" s="90">
        <f t="shared" ref="AS4" si="9">AA4+AB4</f>
        <v>218207880</v>
      </c>
      <c r="AT4" s="90">
        <f t="shared" ref="AT4" si="10">AC4+AD4</f>
        <v>218207880</v>
      </c>
      <c r="AU4" s="274">
        <f t="shared" ref="AU4" si="11">AE4+AF4</f>
        <v>218207880</v>
      </c>
      <c r="AV4" s="141">
        <f t="shared" ref="AV4" si="12">C4</f>
        <v>9091995</v>
      </c>
      <c r="AW4" s="108">
        <f>D4+E4</f>
        <v>218207880</v>
      </c>
      <c r="AX4" s="108">
        <f>F4+G4</f>
        <v>218207880</v>
      </c>
      <c r="AY4" s="108">
        <f>H4+I4</f>
        <v>218207880</v>
      </c>
      <c r="AZ4" s="108">
        <f>J4+K4</f>
        <v>218207880</v>
      </c>
      <c r="BA4" s="108">
        <f>L4+M4</f>
        <v>218207880</v>
      </c>
      <c r="BB4" s="90">
        <f>N4+O4</f>
        <v>218207880</v>
      </c>
      <c r="BC4" s="90">
        <f>P4+Q4</f>
        <v>218207880</v>
      </c>
      <c r="BD4" s="90">
        <f>R4+S4</f>
        <v>218207880</v>
      </c>
      <c r="BE4" s="90">
        <f>T4+U4</f>
        <v>218207880</v>
      </c>
      <c r="BF4" s="90">
        <f>V4+W4</f>
        <v>218207880</v>
      </c>
      <c r="BG4" s="90">
        <f>X4+Y4</f>
        <v>218207880</v>
      </c>
      <c r="BH4" s="90">
        <f>Z4+AA4</f>
        <v>218207880</v>
      </c>
      <c r="BI4" s="90">
        <f>AB4+AC4</f>
        <v>218207880</v>
      </c>
      <c r="BJ4" s="90">
        <f>AD4+AE4</f>
        <v>218207880</v>
      </c>
      <c r="BK4" s="90">
        <f t="shared" ref="BK4" si="13">AF4</f>
        <v>209115885</v>
      </c>
    </row>
    <row r="5" spans="1:63" x14ac:dyDescent="0.25">
      <c r="A5" s="35" t="s">
        <v>24</v>
      </c>
      <c r="B5" s="150" t="s">
        <v>25</v>
      </c>
      <c r="C5" s="319">
        <f>D5</f>
        <v>0</v>
      </c>
      <c r="D5" s="318"/>
      <c r="E5" s="319">
        <f>F5</f>
        <v>0</v>
      </c>
      <c r="F5" s="318"/>
      <c r="G5" s="319">
        <f>H5</f>
        <v>0</v>
      </c>
      <c r="H5" s="318"/>
      <c r="I5" s="319">
        <f>J5</f>
        <v>0</v>
      </c>
      <c r="J5" s="318"/>
      <c r="K5" s="319">
        <f>L5</f>
        <v>0</v>
      </c>
      <c r="L5" s="318"/>
      <c r="M5" s="319">
        <f>N5</f>
        <v>0</v>
      </c>
      <c r="N5" s="318"/>
      <c r="O5" s="319">
        <f>P5</f>
        <v>0</v>
      </c>
      <c r="P5" s="318"/>
      <c r="Q5" s="319">
        <f>R5</f>
        <v>0</v>
      </c>
      <c r="R5" s="318"/>
      <c r="S5" s="319">
        <f>T5</f>
        <v>0</v>
      </c>
      <c r="T5" s="318"/>
      <c r="U5" s="319">
        <f>V5</f>
        <v>0</v>
      </c>
      <c r="V5" s="318"/>
      <c r="W5" s="319">
        <f>X5</f>
        <v>0</v>
      </c>
      <c r="X5" s="318"/>
      <c r="Y5" s="319">
        <f>Z5</f>
        <v>0</v>
      </c>
      <c r="Z5" s="318"/>
      <c r="AA5" s="319">
        <f>AB5</f>
        <v>0</v>
      </c>
      <c r="AB5" s="318"/>
      <c r="AC5" s="319">
        <f>AD5</f>
        <v>0</v>
      </c>
      <c r="AD5" s="318"/>
      <c r="AE5" s="319">
        <f>AF5</f>
        <v>0</v>
      </c>
      <c r="AF5" s="318"/>
      <c r="AG5" s="151">
        <f>C5/24+D5*23/24</f>
        <v>0</v>
      </c>
      <c r="AH5" s="50">
        <f>E5/24+F5*23/24</f>
        <v>0</v>
      </c>
      <c r="AI5" s="50">
        <f>G5/24+H5*23/24</f>
        <v>0</v>
      </c>
      <c r="AJ5" s="50">
        <f>I5/24+J5*23/24</f>
        <v>0</v>
      </c>
      <c r="AK5" s="50">
        <f>K5/24+L5*23/24</f>
        <v>0</v>
      </c>
      <c r="AL5" s="30">
        <f>M5/24+N5*23/24</f>
        <v>0</v>
      </c>
      <c r="AM5" s="30">
        <f>O5/24+P5*23/24</f>
        <v>0</v>
      </c>
      <c r="AN5" s="30">
        <f>Q5/24+R5*23/24</f>
        <v>0</v>
      </c>
      <c r="AO5" s="30">
        <f>S5/24+T5*23/24</f>
        <v>0</v>
      </c>
      <c r="AP5" s="30">
        <f>U5/24+V5*23/24</f>
        <v>0</v>
      </c>
      <c r="AQ5" s="30">
        <f>W5/24+X5*23/24</f>
        <v>0</v>
      </c>
      <c r="AR5" s="30">
        <f>Y5/24+Z5*23/24</f>
        <v>0</v>
      </c>
      <c r="AS5" s="30">
        <f>AA5/24+AB5*23/24</f>
        <v>0</v>
      </c>
      <c r="AT5" s="30">
        <f>AC5/24+AD5*23/24</f>
        <v>0</v>
      </c>
      <c r="AU5" s="286">
        <f>AE5/24+AF5*23/24</f>
        <v>0</v>
      </c>
      <c r="AV5" s="151">
        <f t="shared" si="0"/>
        <v>0</v>
      </c>
      <c r="AW5" s="50">
        <f>D5*23/24+E5/24</f>
        <v>0</v>
      </c>
      <c r="AX5" s="50">
        <f>F5*23/24+G5/24</f>
        <v>0</v>
      </c>
      <c r="AY5" s="50">
        <f>H5*23/24+I5/24</f>
        <v>0</v>
      </c>
      <c r="AZ5" s="50">
        <f>J5*23/24+K5/24</f>
        <v>0</v>
      </c>
      <c r="BA5" s="30">
        <f>L5*23/24+M5/24</f>
        <v>0</v>
      </c>
      <c r="BB5" s="30">
        <f>N5*23/24+O5/24</f>
        <v>0</v>
      </c>
      <c r="BC5" s="30">
        <f>P5*23/24+Q5/24</f>
        <v>0</v>
      </c>
      <c r="BD5" s="30">
        <f>R5*23/24+S5/24</f>
        <v>0</v>
      </c>
      <c r="BE5" s="30">
        <f>T5*23/24+U5/24</f>
        <v>0</v>
      </c>
      <c r="BF5" s="30">
        <f>V5*23/24+W5/24</f>
        <v>0</v>
      </c>
      <c r="BG5" s="30">
        <f>X5*23/24+Y5/24</f>
        <v>0</v>
      </c>
      <c r="BH5" s="30">
        <f>Z5*23/24+AA5/24</f>
        <v>0</v>
      </c>
      <c r="BI5" s="30">
        <f>AB5*23/24+AC5/24</f>
        <v>0</v>
      </c>
      <c r="BJ5" s="30">
        <f>AD5*23/24+AE5/24</f>
        <v>0</v>
      </c>
      <c r="BK5" s="30">
        <f t="shared" si="1"/>
        <v>0</v>
      </c>
    </row>
    <row r="6" spans="1:63" x14ac:dyDescent="0.25">
      <c r="A6" s="5" t="s">
        <v>26</v>
      </c>
      <c r="B6" s="258" t="s">
        <v>27</v>
      </c>
      <c r="C6" s="265">
        <v>304.79166666666669</v>
      </c>
      <c r="D6" s="266">
        <v>7010.208333333333</v>
      </c>
      <c r="E6" s="265">
        <v>304.79166666666669</v>
      </c>
      <c r="F6" s="266">
        <v>7010.208333333333</v>
      </c>
      <c r="G6" s="265">
        <v>304.79166666666669</v>
      </c>
      <c r="H6" s="266">
        <v>7010.208333333333</v>
      </c>
      <c r="I6" s="265">
        <v>304.79166666666669</v>
      </c>
      <c r="J6" s="266">
        <v>7010.208333333333</v>
      </c>
      <c r="K6" s="265">
        <v>304.79166666666669</v>
      </c>
      <c r="L6" s="266">
        <v>7010.208333333333</v>
      </c>
      <c r="M6" s="265">
        <v>304.79166666666669</v>
      </c>
      <c r="N6" s="266">
        <v>7010.208333333333</v>
      </c>
      <c r="O6" s="265">
        <v>304.79166666666669</v>
      </c>
      <c r="P6" s="266">
        <v>7010.208333333333</v>
      </c>
      <c r="Q6" s="265">
        <v>304.79166666666669</v>
      </c>
      <c r="R6" s="266">
        <v>7010.208333333333</v>
      </c>
      <c r="S6" s="265">
        <v>304.79166666666669</v>
      </c>
      <c r="T6" s="266">
        <v>7010.208333333333</v>
      </c>
      <c r="U6" s="265">
        <v>304.79166666666669</v>
      </c>
      <c r="V6" s="266">
        <v>7010.208333333333</v>
      </c>
      <c r="W6" s="265">
        <v>304.79166666666669</v>
      </c>
      <c r="X6" s="266">
        <v>7010.208333333333</v>
      </c>
      <c r="Y6" s="265">
        <v>304.79166666666669</v>
      </c>
      <c r="Z6" s="266">
        <v>7010.208333333333</v>
      </c>
      <c r="AA6" s="265">
        <v>304.79166666666669</v>
      </c>
      <c r="AB6" s="266">
        <v>7010.208333333333</v>
      </c>
      <c r="AC6" s="265">
        <v>304.79166666666669</v>
      </c>
      <c r="AD6" s="266">
        <v>7010.208333333333</v>
      </c>
      <c r="AE6" s="265">
        <v>304.79166666666669</v>
      </c>
      <c r="AF6" s="266">
        <v>7010.208333333333</v>
      </c>
      <c r="AG6" s="268">
        <f>C6+D6</f>
        <v>7315</v>
      </c>
      <c r="AH6" s="30">
        <f>E6+F6</f>
        <v>7315</v>
      </c>
      <c r="AI6" s="30">
        <f>G6+H6</f>
        <v>7315</v>
      </c>
      <c r="AJ6" s="30">
        <f>I6+J6</f>
        <v>7315</v>
      </c>
      <c r="AK6" s="30">
        <f>K6+L6</f>
        <v>7315</v>
      </c>
      <c r="AL6" s="287">
        <f t="shared" ref="AL6" si="14">M6+N6</f>
        <v>7315</v>
      </c>
      <c r="AM6" s="287">
        <f t="shared" ref="AM6" si="15">O6+P6</f>
        <v>7315</v>
      </c>
      <c r="AN6" s="287">
        <f t="shared" ref="AN6" si="16">Q6+R6</f>
        <v>7315</v>
      </c>
      <c r="AO6" s="287">
        <f t="shared" ref="AO6" si="17">S6+T6</f>
        <v>7315</v>
      </c>
      <c r="AP6" s="287">
        <f t="shared" ref="AP6" si="18">U6+V6</f>
        <v>7315</v>
      </c>
      <c r="AQ6" s="287">
        <f t="shared" ref="AQ6" si="19">W6+X6</f>
        <v>7315</v>
      </c>
      <c r="AR6" s="287">
        <f t="shared" ref="AR6" si="20">Y6+Z6</f>
        <v>7315</v>
      </c>
      <c r="AS6" s="287">
        <f t="shared" ref="AS6" si="21">AA6+AB6</f>
        <v>7315</v>
      </c>
      <c r="AT6" s="287">
        <f t="shared" ref="AT6" si="22">AC6+AD6</f>
        <v>7315</v>
      </c>
      <c r="AU6" s="288">
        <f t="shared" ref="AU6" si="23">AE6+AF6</f>
        <v>7315</v>
      </c>
      <c r="AV6" s="268">
        <f t="shared" si="0"/>
        <v>304.79166666666669</v>
      </c>
      <c r="AW6" s="30">
        <f>D6+E6</f>
        <v>7315</v>
      </c>
      <c r="AX6" s="30">
        <f>F6+G6</f>
        <v>7315</v>
      </c>
      <c r="AY6" s="30">
        <f>H6+I6</f>
        <v>7315</v>
      </c>
      <c r="AZ6" s="30">
        <f>J6+K6</f>
        <v>7315</v>
      </c>
      <c r="BA6" s="287">
        <f>L6+M6</f>
        <v>7315</v>
      </c>
      <c r="BB6" s="287">
        <f>N6+O6</f>
        <v>7315</v>
      </c>
      <c r="BC6" s="287">
        <f>P6+Q6</f>
        <v>7315</v>
      </c>
      <c r="BD6" s="287">
        <f>R6+S6</f>
        <v>7315</v>
      </c>
      <c r="BE6" s="287">
        <f>T6+U6</f>
        <v>7315</v>
      </c>
      <c r="BF6" s="287">
        <f>V6+W6</f>
        <v>7315</v>
      </c>
      <c r="BG6" s="287">
        <f>X6+Y6</f>
        <v>7315</v>
      </c>
      <c r="BH6" s="287">
        <f>Z6+AA6</f>
        <v>7315</v>
      </c>
      <c r="BI6" s="287">
        <f>AB6+AC6</f>
        <v>7315</v>
      </c>
      <c r="BJ6" s="287">
        <f>AD6+AE6</f>
        <v>7315</v>
      </c>
      <c r="BK6" s="287">
        <f t="shared" si="1"/>
        <v>7010.208333333333</v>
      </c>
    </row>
    <row r="7" spans="1:63" x14ac:dyDescent="0.25">
      <c r="A7" s="71" t="s">
        <v>286</v>
      </c>
      <c r="B7" s="264" t="s">
        <v>224</v>
      </c>
      <c r="C7" s="265">
        <v>3390.7083333333335</v>
      </c>
      <c r="D7" s="267">
        <v>77986.291666666672</v>
      </c>
      <c r="E7" s="265">
        <v>3390.7083333333335</v>
      </c>
      <c r="F7" s="267">
        <v>77986.291666666672</v>
      </c>
      <c r="G7" s="265">
        <v>3390.7083333333335</v>
      </c>
      <c r="H7" s="267">
        <v>77986.291666666672</v>
      </c>
      <c r="I7" s="265">
        <v>3390.7083333333335</v>
      </c>
      <c r="J7" s="267">
        <v>77986.291666666672</v>
      </c>
      <c r="K7" s="265">
        <v>3390.7083333333335</v>
      </c>
      <c r="L7" s="267">
        <v>77986.291666666672</v>
      </c>
      <c r="M7" s="265">
        <v>3390.7083333333335</v>
      </c>
      <c r="N7" s="267">
        <v>77986.291666666672</v>
      </c>
      <c r="O7" s="265">
        <v>3390.7083333333335</v>
      </c>
      <c r="P7" s="267">
        <v>77986.291666666672</v>
      </c>
      <c r="Q7" s="265">
        <v>3390.7083333333335</v>
      </c>
      <c r="R7" s="267">
        <v>77986.291666666672</v>
      </c>
      <c r="S7" s="265">
        <v>3390.7083333333335</v>
      </c>
      <c r="T7" s="267">
        <v>77986.291666666672</v>
      </c>
      <c r="U7" s="265">
        <v>3390.7083333333335</v>
      </c>
      <c r="V7" s="267">
        <v>77986.291666666672</v>
      </c>
      <c r="W7" s="265">
        <v>3390.7083333333335</v>
      </c>
      <c r="X7" s="267">
        <v>77986.291666666672</v>
      </c>
      <c r="Y7" s="265">
        <v>3390.7083333333335</v>
      </c>
      <c r="Z7" s="267">
        <v>77986.291666666672</v>
      </c>
      <c r="AA7" s="265">
        <v>3390.7083333333335</v>
      </c>
      <c r="AB7" s="267">
        <v>77986.291666666672</v>
      </c>
      <c r="AC7" s="265">
        <v>3390.7083333333335</v>
      </c>
      <c r="AD7" s="267">
        <v>77986.291666666672</v>
      </c>
      <c r="AE7" s="265">
        <v>3390.7083333333335</v>
      </c>
      <c r="AF7" s="267">
        <v>77986.291666666672</v>
      </c>
      <c r="AG7" s="268">
        <f>C7+D7</f>
        <v>81377</v>
      </c>
      <c r="AH7" s="30">
        <f>E7+F7</f>
        <v>81377</v>
      </c>
      <c r="AI7" s="30">
        <f>G7+H7</f>
        <v>81377</v>
      </c>
      <c r="AJ7" s="30">
        <f>I7+J7</f>
        <v>81377</v>
      </c>
      <c r="AK7" s="30">
        <f>K7+L7</f>
        <v>81377</v>
      </c>
      <c r="AL7" s="287">
        <f t="shared" ref="AL7:AL8" si="24">M7+N7</f>
        <v>81377</v>
      </c>
      <c r="AM7" s="287">
        <f t="shared" ref="AM7:AM8" si="25">O7+P7</f>
        <v>81377</v>
      </c>
      <c r="AN7" s="287">
        <f t="shared" ref="AN7:AN8" si="26">Q7+R7</f>
        <v>81377</v>
      </c>
      <c r="AO7" s="287">
        <f t="shared" ref="AO7:AO8" si="27">S7+T7</f>
        <v>81377</v>
      </c>
      <c r="AP7" s="287">
        <f t="shared" ref="AP7:AP8" si="28">U7+V7</f>
        <v>81377</v>
      </c>
      <c r="AQ7" s="287">
        <f t="shared" ref="AQ7:AQ8" si="29">W7+X7</f>
        <v>81377</v>
      </c>
      <c r="AR7" s="287">
        <f t="shared" ref="AR7:AR8" si="30">Y7+Z7</f>
        <v>81377</v>
      </c>
      <c r="AS7" s="287">
        <f t="shared" ref="AS7:AS8" si="31">AA7+AB7</f>
        <v>81377</v>
      </c>
      <c r="AT7" s="287">
        <f t="shared" ref="AT7:AT8" si="32">AC7+AD7</f>
        <v>81377</v>
      </c>
      <c r="AU7" s="288">
        <f t="shared" ref="AU7:AU8" si="33">AE7+AF7</f>
        <v>81377</v>
      </c>
      <c r="AV7" s="268">
        <f t="shared" si="0"/>
        <v>3390.7083333333335</v>
      </c>
      <c r="AW7" s="30">
        <f>D7+E7</f>
        <v>81377</v>
      </c>
      <c r="AX7" s="30">
        <f>F7+G7</f>
        <v>81377</v>
      </c>
      <c r="AY7" s="30">
        <f>H7+I7</f>
        <v>81377</v>
      </c>
      <c r="AZ7" s="30">
        <f>J7+K7</f>
        <v>81377</v>
      </c>
      <c r="BA7" s="287">
        <f>L7+M7</f>
        <v>81377</v>
      </c>
      <c r="BB7" s="287">
        <f>N7+O7</f>
        <v>81377</v>
      </c>
      <c r="BC7" s="287">
        <f>P7+Q7</f>
        <v>81377</v>
      </c>
      <c r="BD7" s="287">
        <f>R7+S7</f>
        <v>81377</v>
      </c>
      <c r="BE7" s="287">
        <f>T7+U7</f>
        <v>81377</v>
      </c>
      <c r="BF7" s="287">
        <f>V7+W7</f>
        <v>81377</v>
      </c>
      <c r="BG7" s="287">
        <f>X7+Y7</f>
        <v>81377</v>
      </c>
      <c r="BH7" s="287">
        <f>Z7+AA7</f>
        <v>81377</v>
      </c>
      <c r="BI7" s="287">
        <f>AB7+AC7</f>
        <v>81377</v>
      </c>
      <c r="BJ7" s="287">
        <f>AD7+AE7</f>
        <v>81377</v>
      </c>
      <c r="BK7" s="287">
        <f t="shared" si="1"/>
        <v>77986.291666666672</v>
      </c>
    </row>
    <row r="8" spans="1:63" ht="15.75" thickBot="1" x14ac:dyDescent="0.3">
      <c r="A8" s="24" t="s">
        <v>287</v>
      </c>
      <c r="B8" s="269" t="s">
        <v>225</v>
      </c>
      <c r="C8" s="271">
        <v>3390.7083333333335</v>
      </c>
      <c r="D8" s="272">
        <v>77986.291666666672</v>
      </c>
      <c r="E8" s="271">
        <v>3390.7083333333335</v>
      </c>
      <c r="F8" s="272">
        <v>77986.291666666672</v>
      </c>
      <c r="G8" s="271">
        <v>3390.7083333333335</v>
      </c>
      <c r="H8" s="272">
        <v>77986.291666666672</v>
      </c>
      <c r="I8" s="271">
        <v>3390.7083333333335</v>
      </c>
      <c r="J8" s="272">
        <v>77986.291666666672</v>
      </c>
      <c r="K8" s="271">
        <v>3390.7083333333335</v>
      </c>
      <c r="L8" s="272">
        <v>77986.291666666672</v>
      </c>
      <c r="M8" s="271">
        <v>3390.7083333333335</v>
      </c>
      <c r="N8" s="272">
        <v>77986.291666666672</v>
      </c>
      <c r="O8" s="271">
        <v>3390.7083333333335</v>
      </c>
      <c r="P8" s="272">
        <v>77986.291666666672</v>
      </c>
      <c r="Q8" s="271">
        <v>3390.7083333333335</v>
      </c>
      <c r="R8" s="272">
        <v>77986.291666666672</v>
      </c>
      <c r="S8" s="271">
        <v>3390.7083333333335</v>
      </c>
      <c r="T8" s="272">
        <v>77986.291666666672</v>
      </c>
      <c r="U8" s="271">
        <v>3390.7083333333335</v>
      </c>
      <c r="V8" s="272">
        <v>77986.291666666672</v>
      </c>
      <c r="W8" s="271">
        <v>3390.7083333333335</v>
      </c>
      <c r="X8" s="272">
        <v>77986.291666666672</v>
      </c>
      <c r="Y8" s="271">
        <v>3390.7083333333335</v>
      </c>
      <c r="Z8" s="272">
        <v>77986.291666666672</v>
      </c>
      <c r="AA8" s="271">
        <v>3390.7083333333335</v>
      </c>
      <c r="AB8" s="272">
        <v>77986.291666666672</v>
      </c>
      <c r="AC8" s="271">
        <v>3390.7083333333335</v>
      </c>
      <c r="AD8" s="272">
        <v>77986.291666666672</v>
      </c>
      <c r="AE8" s="271">
        <v>3390.7083333333335</v>
      </c>
      <c r="AF8" s="272">
        <v>77986.291666666672</v>
      </c>
      <c r="AG8" s="142">
        <f>C8+D8</f>
        <v>81377</v>
      </c>
      <c r="AH8" s="53">
        <f>E8+F8</f>
        <v>81377</v>
      </c>
      <c r="AI8" s="53">
        <f>G8+H8</f>
        <v>81377</v>
      </c>
      <c r="AJ8" s="53">
        <f>I8+J8</f>
        <v>81377</v>
      </c>
      <c r="AK8" s="53">
        <f>K8+L8</f>
        <v>81377</v>
      </c>
      <c r="AL8" s="53">
        <f t="shared" si="24"/>
        <v>81377</v>
      </c>
      <c r="AM8" s="53">
        <f t="shared" si="25"/>
        <v>81377</v>
      </c>
      <c r="AN8" s="53">
        <f t="shared" si="26"/>
        <v>81377</v>
      </c>
      <c r="AO8" s="53">
        <f t="shared" si="27"/>
        <v>81377</v>
      </c>
      <c r="AP8" s="53">
        <f t="shared" si="28"/>
        <v>81377</v>
      </c>
      <c r="AQ8" s="53">
        <f t="shared" si="29"/>
        <v>81377</v>
      </c>
      <c r="AR8" s="53">
        <f t="shared" si="30"/>
        <v>81377</v>
      </c>
      <c r="AS8" s="53">
        <f t="shared" si="31"/>
        <v>81377</v>
      </c>
      <c r="AT8" s="53">
        <f t="shared" si="32"/>
        <v>81377</v>
      </c>
      <c r="AU8" s="289">
        <f t="shared" si="33"/>
        <v>81377</v>
      </c>
      <c r="AV8" s="142">
        <f t="shared" si="0"/>
        <v>3390.7083333333335</v>
      </c>
      <c r="AW8" s="53">
        <f>D8+E8</f>
        <v>81377</v>
      </c>
      <c r="AX8" s="53">
        <f>F8+G8</f>
        <v>81377</v>
      </c>
      <c r="AY8" s="53">
        <f>H8+I8</f>
        <v>81377</v>
      </c>
      <c r="AZ8" s="53">
        <f>J8+K8</f>
        <v>81377</v>
      </c>
      <c r="BA8" s="53">
        <f>L8+M8</f>
        <v>81377</v>
      </c>
      <c r="BB8" s="53">
        <f>N8+O8</f>
        <v>81377</v>
      </c>
      <c r="BC8" s="53">
        <f>P8+Q8</f>
        <v>81377</v>
      </c>
      <c r="BD8" s="53">
        <f>R8+S8</f>
        <v>81377</v>
      </c>
      <c r="BE8" s="53">
        <f>T8+U8</f>
        <v>81377</v>
      </c>
      <c r="BF8" s="53">
        <f>V8+W8</f>
        <v>81377</v>
      </c>
      <c r="BG8" s="53">
        <f>X8+Y8</f>
        <v>81377</v>
      </c>
      <c r="BH8" s="53">
        <f>Z8+AA8</f>
        <v>81377</v>
      </c>
      <c r="BI8" s="53">
        <f>AB8+AC8</f>
        <v>81377</v>
      </c>
      <c r="BJ8" s="53">
        <f>AD8+AE8</f>
        <v>81377</v>
      </c>
      <c r="BK8" s="53">
        <f t="shared" si="1"/>
        <v>77986.291666666672</v>
      </c>
    </row>
  </sheetData>
  <sheetProtection algorithmName="SHA-512" hashValue="3MlEaYgiLWiFsxlOUN1jaqSUXAHlbeiRNc0N6woyAY6o8rg3sKuEONu5AQJU64gpr2OkkfqWMJuVrmnttVhh3g==" saltValue="kn9skNmgUWFLi8B41MEvOw==" spinCount="100000" sheet="1" objects="1" scenarios="1"/>
  <phoneticPr fontId="23" type="noConversion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ignoredErrors>
    <ignoredError sqref="AV5:AZ5 AG5:AK5 AL5:AU5 BA5:BK5" formula="1"/>
    <ignoredError sqref="C5 E5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/>
  </sheetPr>
  <dimension ref="A1:U31"/>
  <sheetViews>
    <sheetView showGridLines="0" topLeftCell="A3" zoomScaleNormal="100" workbookViewId="0">
      <pane xSplit="4" topLeftCell="E1" activePane="topRight" state="frozen"/>
      <selection activeCell="E1" sqref="E1:F1048576"/>
      <selection pane="topRight" activeCell="T30" sqref="T30:U30"/>
    </sheetView>
  </sheetViews>
  <sheetFormatPr defaultColWidth="0" defaultRowHeight="15" zeroHeight="1" x14ac:dyDescent="0.25"/>
  <cols>
    <col min="1" max="1" width="4" bestFit="1" customWidth="1"/>
    <col min="2" max="2" width="47.28515625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x14ac:dyDescent="0.25">
      <c r="A1" s="31" t="s">
        <v>141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IFERROR(('MA Výkon'!E3*Objednávka!C$34),0)</f>
        <v>0</v>
      </c>
      <c r="F3" s="83">
        <f>IFERROR(('MA Výkon'!F3*Objednávka!D$34),0)</f>
        <v>0</v>
      </c>
      <c r="G3" s="83">
        <f>IFERROR(('MA Výkon'!G3*Objednávka!E$34),0)</f>
        <v>0</v>
      </c>
      <c r="H3" s="83">
        <f>IFERROR(('MA Výkon'!H3*Objednávka!F$34),0)</f>
        <v>0</v>
      </c>
      <c r="I3" s="83">
        <f>IFERROR(('MA Výkon'!I3*Objednávka!G$34),0)</f>
        <v>0</v>
      </c>
      <c r="J3" s="83">
        <f>IFERROR(('MA Výkon'!J3*Objednávka!H$34),0)</f>
        <v>0</v>
      </c>
      <c r="K3" s="83">
        <f>IFERROR(('MA Výkon'!K3*Objednávka!I$34),0)</f>
        <v>0</v>
      </c>
      <c r="L3" s="83">
        <f>IFERROR(('MA Výkon'!L3*Objednávka!J$34),0)</f>
        <v>0</v>
      </c>
      <c r="M3" s="83">
        <f>IFERROR(('MA Výkon'!M3*Objednávka!K$34),0)</f>
        <v>0</v>
      </c>
      <c r="N3" s="83">
        <f>IFERROR(('MA Výkon'!N3*Objednávka!L$34),0)</f>
        <v>0</v>
      </c>
      <c r="O3" s="83">
        <f>IFERROR(('MA Výkon'!O3*Objednávka!M$34),0)</f>
        <v>0</v>
      </c>
      <c r="P3" s="83">
        <f>IFERROR(('MA Výkon'!P3*Objednávka!N$34),0)</f>
        <v>0</v>
      </c>
      <c r="Q3" s="83">
        <f>IFERROR(('MA Výkon'!Q3*Objednávka!O$34),0)</f>
        <v>0</v>
      </c>
      <c r="R3" s="83">
        <f>IFERROR(('MA Výkon'!R3*Objednávka!P$34),0)</f>
        <v>0</v>
      </c>
      <c r="S3" s="91">
        <f>IFERROR(('MA Výkon'!S3*Objednávka!Q$34),0)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IFERROR(('MA Výkon'!E4*Objednávka!C$34),0)</f>
        <v>0</v>
      </c>
      <c r="F4" s="90">
        <f>IFERROR(('MA Výkon'!F4*Objednávka!D$34),0)</f>
        <v>0</v>
      </c>
      <c r="G4" s="90">
        <f>IFERROR(('MA Výkon'!G4*Objednávka!E$34),0)</f>
        <v>0</v>
      </c>
      <c r="H4" s="90">
        <f>IFERROR(('MA Výkon'!H4*Objednávka!F$34),0)</f>
        <v>0</v>
      </c>
      <c r="I4" s="90">
        <f>IFERROR(('MA Výkon'!I4*Objednávka!G$34),0)</f>
        <v>0</v>
      </c>
      <c r="J4" s="90">
        <f>IFERROR(('MA Výkon'!J4*Objednávka!H$34),0)</f>
        <v>0</v>
      </c>
      <c r="K4" s="90">
        <f>IFERROR(('MA Výkon'!K4*Objednávka!I$34),0)</f>
        <v>0</v>
      </c>
      <c r="L4" s="90">
        <f>IFERROR(('MA Výkon'!L4*Objednávka!J$34),0)</f>
        <v>0</v>
      </c>
      <c r="M4" s="90">
        <f>IFERROR(('MA Výkon'!M4*Objednávka!K$34),0)</f>
        <v>0</v>
      </c>
      <c r="N4" s="90">
        <f>IFERROR(('MA Výkon'!N4*Objednávka!L$34),0)</f>
        <v>0</v>
      </c>
      <c r="O4" s="90">
        <f>IFERROR(('MA Výkon'!O4*Objednávka!M$34),0)</f>
        <v>0</v>
      </c>
      <c r="P4" s="90">
        <f>IFERROR(('MA Výkon'!P4*Objednávka!N$34),0)</f>
        <v>0</v>
      </c>
      <c r="Q4" s="90">
        <f>IFERROR(('MA Výkon'!Q4*Objednávka!O$34),0)</f>
        <v>0</v>
      </c>
      <c r="R4" s="90">
        <f>IFERROR(('MA Výkon'!R4*Objednávka!P$34),0)</f>
        <v>0</v>
      </c>
      <c r="S4" s="93">
        <f>IFERROR(('MA Výkon'!S4*Objednávka!Q$34),0)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IFERROR(('MA Výkon'!E5*Objednávka!C$34),0)</f>
        <v>0</v>
      </c>
      <c r="F5" s="90">
        <f>IFERROR(('MA Výkon'!F5*Objednávka!D$34),0)</f>
        <v>0</v>
      </c>
      <c r="G5" s="90">
        <f>IFERROR(('MA Výkon'!G5*Objednávka!E$34),0)</f>
        <v>0</v>
      </c>
      <c r="H5" s="90">
        <f>IFERROR(('MA Výkon'!H5*Objednávka!F$34),0)</f>
        <v>0</v>
      </c>
      <c r="I5" s="90">
        <f>IFERROR(('MA Výkon'!I5*Objednávka!G$34),0)</f>
        <v>0</v>
      </c>
      <c r="J5" s="90">
        <f>IFERROR(('MA Výkon'!J5*Objednávka!H$34),0)</f>
        <v>0</v>
      </c>
      <c r="K5" s="90">
        <f>IFERROR(('MA Výkon'!K5*Objednávka!I$34),0)</f>
        <v>0</v>
      </c>
      <c r="L5" s="90">
        <f>IFERROR(('MA Výkon'!L5*Objednávka!J$34),0)</f>
        <v>0</v>
      </c>
      <c r="M5" s="90">
        <f>IFERROR(('MA Výkon'!M5*Objednávka!K$34),0)</f>
        <v>0</v>
      </c>
      <c r="N5" s="90">
        <f>IFERROR(('MA Výkon'!N5*Objednávka!L$34),0)</f>
        <v>0</v>
      </c>
      <c r="O5" s="90">
        <f>IFERROR(('MA Výkon'!O5*Objednávka!M$34),0)</f>
        <v>0</v>
      </c>
      <c r="P5" s="90">
        <f>IFERROR(('MA Výkon'!P5*Objednávka!N$34),0)</f>
        <v>0</v>
      </c>
      <c r="Q5" s="90">
        <f>IFERROR(('MA Výkon'!Q5*Objednávka!O$34),0)</f>
        <v>0</v>
      </c>
      <c r="R5" s="90">
        <f>IFERROR(('MA Výkon'!R5*Objednávka!P$34),0)</f>
        <v>0</v>
      </c>
      <c r="S5" s="93">
        <f>IFERROR(('MA Výkon'!S5*Objednávka!Q$34),0)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IFERROR(('MA Výkon'!E6*Objednávka!C$34),0)</f>
        <v>0</v>
      </c>
      <c r="F6" s="90">
        <f>IFERROR(('MA Výkon'!F6*Objednávka!D$34),0)</f>
        <v>0</v>
      </c>
      <c r="G6" s="90">
        <f>IFERROR(('MA Výkon'!G6*Objednávka!E$34),0)</f>
        <v>0</v>
      </c>
      <c r="H6" s="90">
        <f>IFERROR(('MA Výkon'!H6*Objednávka!F$34),0)</f>
        <v>0</v>
      </c>
      <c r="I6" s="90">
        <f>IFERROR(('MA Výkon'!I6*Objednávka!G$34),0)</f>
        <v>0</v>
      </c>
      <c r="J6" s="90">
        <f>IFERROR(('MA Výkon'!J6*Objednávka!H$34),0)</f>
        <v>0</v>
      </c>
      <c r="K6" s="90">
        <f>IFERROR(('MA Výkon'!K6*Objednávka!I$34),0)</f>
        <v>0</v>
      </c>
      <c r="L6" s="90">
        <f>IFERROR(('MA Výkon'!L6*Objednávka!J$34),0)</f>
        <v>0</v>
      </c>
      <c r="M6" s="90">
        <f>IFERROR(('MA Výkon'!M6*Objednávka!K$34),0)</f>
        <v>0</v>
      </c>
      <c r="N6" s="90">
        <f>IFERROR(('MA Výkon'!N6*Objednávka!L$34),0)</f>
        <v>0</v>
      </c>
      <c r="O6" s="90">
        <f>IFERROR(('MA Výkon'!O6*Objednávka!M$34),0)</f>
        <v>0</v>
      </c>
      <c r="P6" s="90">
        <f>IFERROR(('MA Výkon'!P6*Objednávka!N$34),0)</f>
        <v>0</v>
      </c>
      <c r="Q6" s="90">
        <f>IFERROR(('MA Výkon'!Q6*Objednávka!O$34),0)</f>
        <v>0</v>
      </c>
      <c r="R6" s="90">
        <f>IFERROR(('MA Výkon'!R6*Objednávka!P$34),0)</f>
        <v>0</v>
      </c>
      <c r="S6" s="93">
        <f>IFERROR(('MA Výkon'!S6*Objednávka!Q$34),0)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IFERROR(('MA Výkon'!E7*Objednávka!C$34),0)</f>
        <v>0</v>
      </c>
      <c r="F7" s="90">
        <f>IFERROR(('MA Výkon'!F7*Objednávka!D$34),0)</f>
        <v>0</v>
      </c>
      <c r="G7" s="90">
        <f>IFERROR(('MA Výkon'!G7*Objednávka!E$34),0)</f>
        <v>0</v>
      </c>
      <c r="H7" s="90">
        <f>IFERROR(('MA Výkon'!H7*Objednávka!F$34),0)</f>
        <v>0</v>
      </c>
      <c r="I7" s="90">
        <f>IFERROR(('MA Výkon'!I7*Objednávka!G$34),0)</f>
        <v>0</v>
      </c>
      <c r="J7" s="90">
        <f>IFERROR(('MA Výkon'!J7*Objednávka!H$34),0)</f>
        <v>0</v>
      </c>
      <c r="K7" s="90">
        <f>IFERROR(('MA Výkon'!K7*Objednávka!I$34),0)</f>
        <v>0</v>
      </c>
      <c r="L7" s="90">
        <f>IFERROR(('MA Výkon'!L7*Objednávka!J$34),0)</f>
        <v>0</v>
      </c>
      <c r="M7" s="90">
        <f>IFERROR(('MA Výkon'!M7*Objednávka!K$34),0)</f>
        <v>0</v>
      </c>
      <c r="N7" s="90">
        <f>IFERROR(('MA Výkon'!N7*Objednávka!L$34),0)</f>
        <v>0</v>
      </c>
      <c r="O7" s="90">
        <f>IFERROR(('MA Výkon'!O7*Objednávka!M$34),0)</f>
        <v>0</v>
      </c>
      <c r="P7" s="90">
        <f>IFERROR(('MA Výkon'!P7*Objednávka!N$34),0)</f>
        <v>0</v>
      </c>
      <c r="Q7" s="90">
        <f>IFERROR(('MA Výkon'!Q7*Objednávka!O$34),0)</f>
        <v>0</v>
      </c>
      <c r="R7" s="90">
        <f>IFERROR(('MA Výkon'!R7*Objednávka!P$34),0)</f>
        <v>0</v>
      </c>
      <c r="S7" s="93">
        <f>IFERROR(('MA Výkon'!S7*Objednávka!Q$34),0)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IFERROR(('MA Výkon'!E8*Objednávka!C$34),0)</f>
        <v>0</v>
      </c>
      <c r="F8" s="90">
        <f>IFERROR(('MA Výkon'!F8*Objednávka!D$34),0)</f>
        <v>0</v>
      </c>
      <c r="G8" s="90">
        <f>IFERROR(('MA Výkon'!G8*Objednávka!E$34),0)</f>
        <v>0</v>
      </c>
      <c r="H8" s="90">
        <f>IFERROR(('MA Výkon'!H8*Objednávka!F$34),0)</f>
        <v>0</v>
      </c>
      <c r="I8" s="90">
        <f>IFERROR(('MA Výkon'!I8*Objednávka!G$34),0)</f>
        <v>0</v>
      </c>
      <c r="J8" s="90">
        <f>IFERROR(('MA Výkon'!J8*Objednávka!H$34),0)</f>
        <v>0</v>
      </c>
      <c r="K8" s="90">
        <f>IFERROR(('MA Výkon'!K8*Objednávka!I$34),0)</f>
        <v>0</v>
      </c>
      <c r="L8" s="90">
        <f>IFERROR(('MA Výkon'!L8*Objednávka!J$34),0)</f>
        <v>0</v>
      </c>
      <c r="M8" s="90">
        <f>IFERROR(('MA Výkon'!M8*Objednávka!K$34),0)</f>
        <v>0</v>
      </c>
      <c r="N8" s="90">
        <f>IFERROR(('MA Výkon'!N8*Objednávka!L$34),0)</f>
        <v>0</v>
      </c>
      <c r="O8" s="90">
        <f>IFERROR(('MA Výkon'!O8*Objednávka!M$34),0)</f>
        <v>0</v>
      </c>
      <c r="P8" s="90">
        <f>IFERROR(('MA Výkon'!P8*Objednávka!N$34),0)</f>
        <v>0</v>
      </c>
      <c r="Q8" s="90">
        <f>IFERROR(('MA Výkon'!Q8*Objednávka!O$34),0)</f>
        <v>0</v>
      </c>
      <c r="R8" s="90">
        <f>IFERROR(('MA Výkon'!R8*Objednávka!P$34),0)</f>
        <v>0</v>
      </c>
      <c r="S8" s="93">
        <f>IFERROR(('MA Výkon'!S8*Objednávka!Q$34),0)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IFERROR(('MA Výkon'!E9*Objednávka!C$34),0)</f>
        <v>0</v>
      </c>
      <c r="F9" s="90">
        <f>IFERROR(('MA Výkon'!F9*Objednávka!D$34),0)</f>
        <v>0</v>
      </c>
      <c r="G9" s="90">
        <f>IFERROR(('MA Výkon'!G9*Objednávka!E$34),0)</f>
        <v>0</v>
      </c>
      <c r="H9" s="90">
        <f>IFERROR(('MA Výkon'!H9*Objednávka!F$34),0)</f>
        <v>0</v>
      </c>
      <c r="I9" s="90">
        <f>IFERROR(('MA Výkon'!I9*Objednávka!G$34),0)</f>
        <v>0</v>
      </c>
      <c r="J9" s="90">
        <f>IFERROR(('MA Výkon'!J9*Objednávka!H$34),0)</f>
        <v>0</v>
      </c>
      <c r="K9" s="90">
        <f>IFERROR(('MA Výkon'!K9*Objednávka!I$34),0)</f>
        <v>0</v>
      </c>
      <c r="L9" s="90">
        <f>IFERROR(('MA Výkon'!L9*Objednávka!J$34),0)</f>
        <v>0</v>
      </c>
      <c r="M9" s="90">
        <f>IFERROR(('MA Výkon'!M9*Objednávka!K$34),0)</f>
        <v>0</v>
      </c>
      <c r="N9" s="90">
        <f>IFERROR(('MA Výkon'!N9*Objednávka!L$34),0)</f>
        <v>0</v>
      </c>
      <c r="O9" s="90">
        <f>IFERROR(('MA Výkon'!O9*Objednávka!M$34),0)</f>
        <v>0</v>
      </c>
      <c r="P9" s="90">
        <f>IFERROR(('MA Výkon'!P9*Objednávka!N$34),0)</f>
        <v>0</v>
      </c>
      <c r="Q9" s="90">
        <f>IFERROR(('MA Výkon'!Q9*Objednávka!O$34),0)</f>
        <v>0</v>
      </c>
      <c r="R9" s="90">
        <f>IFERROR(('MA Výkon'!R9*Objednávka!P$34),0)</f>
        <v>0</v>
      </c>
      <c r="S9" s="93">
        <f>IFERROR(('MA Výkon'!S9*Objednávka!Q$34),0)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IFERROR(('MA Výkon'!E10*Objednávka!C$34),0)</f>
        <v>0</v>
      </c>
      <c r="F10" s="90">
        <f>IFERROR(('MA Výkon'!F10*Objednávka!D$34),0)</f>
        <v>0</v>
      </c>
      <c r="G10" s="90">
        <f>IFERROR(('MA Výkon'!G10*Objednávka!E$34),0)</f>
        <v>0</v>
      </c>
      <c r="H10" s="90">
        <f>IFERROR(('MA Výkon'!H10*Objednávka!F$34),0)</f>
        <v>0</v>
      </c>
      <c r="I10" s="90">
        <f>IFERROR(('MA Výkon'!I10*Objednávka!G$34),0)</f>
        <v>0</v>
      </c>
      <c r="J10" s="90">
        <f>IFERROR(('MA Výkon'!J10*Objednávka!H$34),0)</f>
        <v>0</v>
      </c>
      <c r="K10" s="90">
        <f>IFERROR(('MA Výkon'!K10*Objednávka!I$34),0)</f>
        <v>0</v>
      </c>
      <c r="L10" s="90">
        <f>IFERROR(('MA Výkon'!L10*Objednávka!J$34),0)</f>
        <v>0</v>
      </c>
      <c r="M10" s="90">
        <f>IFERROR(('MA Výkon'!M10*Objednávka!K$34),0)</f>
        <v>0</v>
      </c>
      <c r="N10" s="90">
        <f>IFERROR(('MA Výkon'!N10*Objednávka!L$34),0)</f>
        <v>0</v>
      </c>
      <c r="O10" s="90">
        <f>IFERROR(('MA Výkon'!O10*Objednávka!M$34),0)</f>
        <v>0</v>
      </c>
      <c r="P10" s="90">
        <f>IFERROR(('MA Výkon'!P10*Objednávka!N$34),0)</f>
        <v>0</v>
      </c>
      <c r="Q10" s="90">
        <f>IFERROR(('MA Výkon'!Q10*Objednávka!O$34),0)</f>
        <v>0</v>
      </c>
      <c r="R10" s="90">
        <f>IFERROR(('MA Výkon'!R10*Objednávka!P$34),0)</f>
        <v>0</v>
      </c>
      <c r="S10" s="93">
        <f>IFERROR(('MA Výkon'!S10*Objednávka!Q$34),0)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IFERROR(('MA Výkon'!E11*Objednávka!C$34),0)</f>
        <v>0</v>
      </c>
      <c r="F11" s="90">
        <f>IFERROR(('MA Výkon'!F11*Objednávka!D$34),0)</f>
        <v>0</v>
      </c>
      <c r="G11" s="90">
        <f>IFERROR(('MA Výkon'!G11*Objednávka!E$34),0)</f>
        <v>0</v>
      </c>
      <c r="H11" s="90">
        <f>IFERROR(('MA Výkon'!H11*Objednávka!F$34),0)</f>
        <v>0</v>
      </c>
      <c r="I11" s="90">
        <f>IFERROR(('MA Výkon'!I11*Objednávka!G$34),0)</f>
        <v>0</v>
      </c>
      <c r="J11" s="90">
        <f>IFERROR(('MA Výkon'!J11*Objednávka!H$34),0)</f>
        <v>0</v>
      </c>
      <c r="K11" s="90">
        <f>IFERROR(('MA Výkon'!K11*Objednávka!I$34),0)</f>
        <v>0</v>
      </c>
      <c r="L11" s="90">
        <f>IFERROR(('MA Výkon'!L11*Objednávka!J$34),0)</f>
        <v>0</v>
      </c>
      <c r="M11" s="90">
        <f>IFERROR(('MA Výkon'!M11*Objednávka!K$34),0)</f>
        <v>0</v>
      </c>
      <c r="N11" s="90">
        <f>IFERROR(('MA Výkon'!N11*Objednávka!L$34),0)</f>
        <v>0</v>
      </c>
      <c r="O11" s="90">
        <f>IFERROR(('MA Výkon'!O11*Objednávka!M$34),0)</f>
        <v>0</v>
      </c>
      <c r="P11" s="90">
        <f>IFERROR(('MA Výkon'!P11*Objednávka!N$34),0)</f>
        <v>0</v>
      </c>
      <c r="Q11" s="90">
        <f>IFERROR(('MA Výkon'!Q11*Objednávka!O$34),0)</f>
        <v>0</v>
      </c>
      <c r="R11" s="90">
        <f>IFERROR(('MA Výkon'!R11*Objednávka!P$34),0)</f>
        <v>0</v>
      </c>
      <c r="S11" s="93">
        <f>IFERROR(('MA Výkon'!S11*Objednávka!Q$34),0)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IFERROR(('MA Výkon'!E12*Objednávka!C$34),0)</f>
        <v>0</v>
      </c>
      <c r="F12" s="90">
        <f>IFERROR(('MA Výkon'!F12*Objednávka!D$34),0)</f>
        <v>0</v>
      </c>
      <c r="G12" s="90">
        <f>IFERROR(('MA Výkon'!G12*Objednávka!E$34),0)</f>
        <v>0</v>
      </c>
      <c r="H12" s="90">
        <f>IFERROR(('MA Výkon'!H12*Objednávka!F$34),0)</f>
        <v>0</v>
      </c>
      <c r="I12" s="90">
        <f>IFERROR(('MA Výkon'!I12*Objednávka!G$34),0)</f>
        <v>0</v>
      </c>
      <c r="J12" s="90">
        <f>IFERROR(('MA Výkon'!J12*Objednávka!H$34),0)</f>
        <v>0</v>
      </c>
      <c r="K12" s="90">
        <f>IFERROR(('MA Výkon'!K12*Objednávka!I$34),0)</f>
        <v>0</v>
      </c>
      <c r="L12" s="90">
        <f>IFERROR(('MA Výkon'!L12*Objednávka!J$34),0)</f>
        <v>0</v>
      </c>
      <c r="M12" s="90">
        <f>IFERROR(('MA Výkon'!M12*Objednávka!K$34),0)</f>
        <v>0</v>
      </c>
      <c r="N12" s="90">
        <f>IFERROR(('MA Výkon'!N12*Objednávka!L$34),0)</f>
        <v>0</v>
      </c>
      <c r="O12" s="90">
        <f>IFERROR(('MA Výkon'!O12*Objednávka!M$34),0)</f>
        <v>0</v>
      </c>
      <c r="P12" s="90">
        <f>IFERROR(('MA Výkon'!P12*Objednávka!N$34),0)</f>
        <v>0</v>
      </c>
      <c r="Q12" s="90">
        <f>IFERROR(('MA Výkon'!Q12*Objednávka!O$34),0)</f>
        <v>0</v>
      </c>
      <c r="R12" s="90">
        <f>IFERROR(('MA Výkon'!R12*Objednávka!P$34),0)</f>
        <v>0</v>
      </c>
      <c r="S12" s="93">
        <f>IFERROR(('MA Výkon'!S12*Objednávka!Q$34),0)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IFERROR(('MA Výkon'!E13*Objednávka!C$34),0)</f>
        <v>0</v>
      </c>
      <c r="F13" s="90">
        <f>IFERROR(('MA Výkon'!F13*Objednávka!D$34),0)</f>
        <v>0</v>
      </c>
      <c r="G13" s="90">
        <f>IFERROR(('MA Výkon'!G13*Objednávka!E$34),0)</f>
        <v>0</v>
      </c>
      <c r="H13" s="90">
        <f>IFERROR(('MA Výkon'!H13*Objednávka!F$34),0)</f>
        <v>0</v>
      </c>
      <c r="I13" s="90">
        <f>IFERROR(('MA Výkon'!I13*Objednávka!G$34),0)</f>
        <v>0</v>
      </c>
      <c r="J13" s="90">
        <f>IFERROR(('MA Výkon'!J13*Objednávka!H$34),0)</f>
        <v>0</v>
      </c>
      <c r="K13" s="90">
        <f>IFERROR(('MA Výkon'!K13*Objednávka!I$34),0)</f>
        <v>0</v>
      </c>
      <c r="L13" s="90">
        <f>IFERROR(('MA Výkon'!L13*Objednávka!J$34),0)</f>
        <v>0</v>
      </c>
      <c r="M13" s="90">
        <f>IFERROR(('MA Výkon'!M13*Objednávka!K$34),0)</f>
        <v>0</v>
      </c>
      <c r="N13" s="90">
        <f>IFERROR(('MA Výkon'!N13*Objednávka!L$34),0)</f>
        <v>0</v>
      </c>
      <c r="O13" s="90">
        <f>IFERROR(('MA Výkon'!O13*Objednávka!M$34),0)</f>
        <v>0</v>
      </c>
      <c r="P13" s="90">
        <f>IFERROR(('MA Výkon'!P13*Objednávka!N$34),0)</f>
        <v>0</v>
      </c>
      <c r="Q13" s="90">
        <f>IFERROR(('MA Výkon'!Q13*Objednávka!O$34),0)</f>
        <v>0</v>
      </c>
      <c r="R13" s="90">
        <f>IFERROR(('MA Výkon'!R13*Objednávka!P$34),0)</f>
        <v>0</v>
      </c>
      <c r="S13" s="93">
        <f>IFERROR(('MA Výkon'!S13*Objednávka!Q$34),0)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IFERROR(('MA Výkon'!E14*Objednávka!C$34),0)</f>
        <v>0</v>
      </c>
      <c r="F14" s="90">
        <f>IFERROR(('MA Výkon'!F14*Objednávka!D$34),0)</f>
        <v>0</v>
      </c>
      <c r="G14" s="90">
        <f>IFERROR(('MA Výkon'!G14*Objednávka!E$34),0)</f>
        <v>0</v>
      </c>
      <c r="H14" s="90">
        <f>IFERROR(('MA Výkon'!H14*Objednávka!F$34),0)</f>
        <v>0</v>
      </c>
      <c r="I14" s="90">
        <f>IFERROR(('MA Výkon'!I14*Objednávka!G$34),0)</f>
        <v>0</v>
      </c>
      <c r="J14" s="90">
        <f>IFERROR(('MA Výkon'!J14*Objednávka!H$34),0)</f>
        <v>0</v>
      </c>
      <c r="K14" s="90">
        <f>IFERROR(('MA Výkon'!K14*Objednávka!I$34),0)</f>
        <v>0</v>
      </c>
      <c r="L14" s="90">
        <f>IFERROR(('MA Výkon'!L14*Objednávka!J$34),0)</f>
        <v>0</v>
      </c>
      <c r="M14" s="90">
        <f>IFERROR(('MA Výkon'!M14*Objednávka!K$34),0)</f>
        <v>0</v>
      </c>
      <c r="N14" s="90">
        <f>IFERROR(('MA Výkon'!N14*Objednávka!L$34),0)</f>
        <v>0</v>
      </c>
      <c r="O14" s="90">
        <f>IFERROR(('MA Výkon'!O14*Objednávka!M$34),0)</f>
        <v>0</v>
      </c>
      <c r="P14" s="90">
        <f>IFERROR(('MA Výkon'!P14*Objednávka!N$34),0)</f>
        <v>0</v>
      </c>
      <c r="Q14" s="90">
        <f>IFERROR(('MA Výkon'!Q14*Objednávka!O$34),0)</f>
        <v>0</v>
      </c>
      <c r="R14" s="90">
        <f>IFERROR(('MA Výkon'!R14*Objednávka!P$34),0)</f>
        <v>0</v>
      </c>
      <c r="S14" s="93">
        <f>IFERROR(('MA Výkon'!S14*Objednávka!Q$34),0)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IFERROR(('MA Výkon'!E15*Objednávka!C$34),0)</f>
        <v>0</v>
      </c>
      <c r="F15" s="90">
        <f>IFERROR(('MA Výkon'!F15*Objednávka!D$34),0)</f>
        <v>0</v>
      </c>
      <c r="G15" s="90">
        <f>IFERROR(('MA Výkon'!G15*Objednávka!E$34),0)</f>
        <v>0</v>
      </c>
      <c r="H15" s="90">
        <f>IFERROR(('MA Výkon'!H15*Objednávka!F$34),0)</f>
        <v>0</v>
      </c>
      <c r="I15" s="90">
        <f>IFERROR(('MA Výkon'!I15*Objednávka!G$34),0)</f>
        <v>0</v>
      </c>
      <c r="J15" s="90">
        <f>IFERROR(('MA Výkon'!J15*Objednávka!H$34),0)</f>
        <v>0</v>
      </c>
      <c r="K15" s="90">
        <f>IFERROR(('MA Výkon'!K15*Objednávka!I$34),0)</f>
        <v>0</v>
      </c>
      <c r="L15" s="90">
        <f>IFERROR(('MA Výkon'!L15*Objednávka!J$34),0)</f>
        <v>0</v>
      </c>
      <c r="M15" s="90">
        <f>IFERROR(('MA Výkon'!M15*Objednávka!K$34),0)</f>
        <v>0</v>
      </c>
      <c r="N15" s="90">
        <f>IFERROR(('MA Výkon'!N15*Objednávka!L$34),0)</f>
        <v>0</v>
      </c>
      <c r="O15" s="90">
        <f>IFERROR(('MA Výkon'!O15*Objednávka!M$34),0)</f>
        <v>0</v>
      </c>
      <c r="P15" s="90">
        <f>IFERROR(('MA Výkon'!P15*Objednávka!N$34),0)</f>
        <v>0</v>
      </c>
      <c r="Q15" s="90">
        <f>IFERROR(('MA Výkon'!Q15*Objednávka!O$34),0)</f>
        <v>0</v>
      </c>
      <c r="R15" s="90">
        <f>IFERROR(('MA Výkon'!R15*Objednávka!P$34),0)</f>
        <v>0</v>
      </c>
      <c r="S15" s="93">
        <f>IFERROR(('MA Výkon'!S15*Objednávka!Q$34),0)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IFERROR(('MA Výkon'!E16*Objednávka!C$34),0)</f>
        <v>0</v>
      </c>
      <c r="F16" s="90">
        <f>IFERROR(('MA Výkon'!F16*Objednávka!D$34),0)</f>
        <v>0</v>
      </c>
      <c r="G16" s="90">
        <f>IFERROR(('MA Výkon'!G16*Objednávka!E$34),0)</f>
        <v>0</v>
      </c>
      <c r="H16" s="90">
        <f>IFERROR(('MA Výkon'!H16*Objednávka!F$34),0)</f>
        <v>0</v>
      </c>
      <c r="I16" s="90">
        <f>IFERROR(('MA Výkon'!I16*Objednávka!G$34),0)</f>
        <v>0</v>
      </c>
      <c r="J16" s="90">
        <f>IFERROR(('MA Výkon'!J16*Objednávka!H$34),0)</f>
        <v>0</v>
      </c>
      <c r="K16" s="90">
        <f>IFERROR(('MA Výkon'!K16*Objednávka!I$34),0)</f>
        <v>0</v>
      </c>
      <c r="L16" s="90">
        <f>IFERROR(('MA Výkon'!L16*Objednávka!J$34),0)</f>
        <v>0</v>
      </c>
      <c r="M16" s="90">
        <f>IFERROR(('MA Výkon'!M16*Objednávka!K$34),0)</f>
        <v>0</v>
      </c>
      <c r="N16" s="90">
        <f>IFERROR(('MA Výkon'!N16*Objednávka!L$34),0)</f>
        <v>0</v>
      </c>
      <c r="O16" s="90">
        <f>IFERROR(('MA Výkon'!O16*Objednávka!M$34),0)</f>
        <v>0</v>
      </c>
      <c r="P16" s="90">
        <f>IFERROR(('MA Výkon'!P16*Objednávka!N$34),0)</f>
        <v>0</v>
      </c>
      <c r="Q16" s="90">
        <f>IFERROR(('MA Výkon'!Q16*Objednávka!O$34),0)</f>
        <v>0</v>
      </c>
      <c r="R16" s="90">
        <f>IFERROR(('MA Výkon'!R16*Objednávka!P$34),0)</f>
        <v>0</v>
      </c>
      <c r="S16" s="93">
        <f>IFERROR(('MA Výkon'!S16*Objednávka!Q$34),0)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IFERROR(('MA Výkon'!E17*Objednávka!C$34),0)</f>
        <v>0</v>
      </c>
      <c r="F17" s="90">
        <f>IFERROR(('MA Výkon'!F17*Objednávka!D$34),0)</f>
        <v>0</v>
      </c>
      <c r="G17" s="90">
        <f>IFERROR(('MA Výkon'!G17*Objednávka!E$34),0)</f>
        <v>0</v>
      </c>
      <c r="H17" s="90">
        <f>IFERROR(('MA Výkon'!H17*Objednávka!F$34),0)</f>
        <v>0</v>
      </c>
      <c r="I17" s="90">
        <f>IFERROR(('MA Výkon'!I17*Objednávka!G$34),0)</f>
        <v>0</v>
      </c>
      <c r="J17" s="90">
        <f>IFERROR(('MA Výkon'!J17*Objednávka!H$34),0)</f>
        <v>0</v>
      </c>
      <c r="K17" s="90">
        <f>IFERROR(('MA Výkon'!K17*Objednávka!I$34),0)</f>
        <v>0</v>
      </c>
      <c r="L17" s="90">
        <f>IFERROR(('MA Výkon'!L17*Objednávka!J$34),0)</f>
        <v>0</v>
      </c>
      <c r="M17" s="90">
        <f>IFERROR(('MA Výkon'!M17*Objednávka!K$34),0)</f>
        <v>0</v>
      </c>
      <c r="N17" s="90">
        <f>IFERROR(('MA Výkon'!N17*Objednávka!L$34),0)</f>
        <v>0</v>
      </c>
      <c r="O17" s="90">
        <f>IFERROR(('MA Výkon'!O17*Objednávka!M$34),0)</f>
        <v>0</v>
      </c>
      <c r="P17" s="90">
        <f>IFERROR(('MA Výkon'!P17*Objednávka!N$34),0)</f>
        <v>0</v>
      </c>
      <c r="Q17" s="90">
        <f>IFERROR(('MA Výkon'!Q17*Objednávka!O$34),0)</f>
        <v>0</v>
      </c>
      <c r="R17" s="90">
        <f>IFERROR(('MA Výkon'!R17*Objednávka!P$34),0)</f>
        <v>0</v>
      </c>
      <c r="S17" s="93">
        <f>IFERROR(('MA Výkon'!S17*Objednávka!Q$34),0)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IFERROR(('MA Výkon'!E18*Objednávka!C$34),0)</f>
        <v>0</v>
      </c>
      <c r="F18" s="90">
        <f>IFERROR(('MA Výkon'!F18*Objednávka!D$34),0)</f>
        <v>0</v>
      </c>
      <c r="G18" s="90">
        <f>IFERROR(('MA Výkon'!G18*Objednávka!E$34),0)</f>
        <v>0</v>
      </c>
      <c r="H18" s="90">
        <f>IFERROR(('MA Výkon'!H18*Objednávka!F$34),0)</f>
        <v>0</v>
      </c>
      <c r="I18" s="90">
        <f>IFERROR(('MA Výkon'!I18*Objednávka!G$34),0)</f>
        <v>0</v>
      </c>
      <c r="J18" s="90">
        <f>IFERROR(('MA Výkon'!J18*Objednávka!H$34),0)</f>
        <v>0</v>
      </c>
      <c r="K18" s="90">
        <f>IFERROR(('MA Výkon'!K18*Objednávka!I$34),0)</f>
        <v>0</v>
      </c>
      <c r="L18" s="90">
        <f>IFERROR(('MA Výkon'!L18*Objednávka!J$34),0)</f>
        <v>0</v>
      </c>
      <c r="M18" s="90">
        <f>IFERROR(('MA Výkon'!M18*Objednávka!K$34),0)</f>
        <v>0</v>
      </c>
      <c r="N18" s="90">
        <f>IFERROR(('MA Výkon'!N18*Objednávka!L$34),0)</f>
        <v>0</v>
      </c>
      <c r="O18" s="90">
        <f>IFERROR(('MA Výkon'!O18*Objednávka!M$34),0)</f>
        <v>0</v>
      </c>
      <c r="P18" s="90">
        <f>IFERROR(('MA Výkon'!P18*Objednávka!N$34),0)</f>
        <v>0</v>
      </c>
      <c r="Q18" s="90">
        <f>IFERROR(('MA Výkon'!Q18*Objednávka!O$34),0)</f>
        <v>0</v>
      </c>
      <c r="R18" s="90">
        <f>IFERROR(('MA Výkon'!R18*Objednávka!P$34),0)</f>
        <v>0</v>
      </c>
      <c r="S18" s="93">
        <f>IFERROR(('MA Výkon'!S18*Objednávka!Q$34),0)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2">
        <f>IFERROR(('MA Výkon'!E19*Objednávka!C$34),0)</f>
        <v>0</v>
      </c>
      <c r="F19" s="90">
        <f>IFERROR(('MA Výkon'!F19*Objednávka!D$34),0)</f>
        <v>0</v>
      </c>
      <c r="G19" s="90">
        <f>IFERROR(('MA Výkon'!G19*Objednávka!E$34),0)</f>
        <v>0</v>
      </c>
      <c r="H19" s="90">
        <f>IFERROR(('MA Výkon'!H19*Objednávka!F$34),0)</f>
        <v>0</v>
      </c>
      <c r="I19" s="90">
        <f>IFERROR(('MA Výkon'!I19*Objednávka!G$34),0)</f>
        <v>0</v>
      </c>
      <c r="J19" s="90">
        <f>IFERROR(('MA Výkon'!J19*Objednávka!H$34),0)</f>
        <v>0</v>
      </c>
      <c r="K19" s="90">
        <f>IFERROR(('MA Výkon'!K19*Objednávka!I$34),0)</f>
        <v>0</v>
      </c>
      <c r="L19" s="90">
        <f>IFERROR(('MA Výkon'!L19*Objednávka!J$34),0)</f>
        <v>0</v>
      </c>
      <c r="M19" s="90">
        <f>IFERROR(('MA Výkon'!M19*Objednávka!K$34),0)</f>
        <v>0</v>
      </c>
      <c r="N19" s="90">
        <f>IFERROR(('MA Výkon'!N19*Objednávka!L$34),0)</f>
        <v>0</v>
      </c>
      <c r="O19" s="90">
        <f>IFERROR(('MA Výkon'!O19*Objednávka!M$34),0)</f>
        <v>0</v>
      </c>
      <c r="P19" s="90">
        <f>IFERROR(('MA Výkon'!P19*Objednávka!N$34),0)</f>
        <v>0</v>
      </c>
      <c r="Q19" s="90">
        <f>IFERROR(('MA Výkon'!Q19*Objednávka!O$34),0)</f>
        <v>0</v>
      </c>
      <c r="R19" s="90">
        <f>IFERROR(('MA Výkon'!R19*Objednávka!P$34),0)</f>
        <v>0</v>
      </c>
      <c r="S19" s="93">
        <f>IFERROR(('MA Výkon'!S19*Objednávka!Q$34),0)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06">
        <f>'MA Výkon'!E20</f>
        <v>0</v>
      </c>
      <c r="F20" s="104">
        <f>'MA Výkon'!F20</f>
        <v>0</v>
      </c>
      <c r="G20" s="104">
        <f>'MA Výkon'!G20</f>
        <v>0</v>
      </c>
      <c r="H20" s="104">
        <f>'MA Výkon'!H20</f>
        <v>0</v>
      </c>
      <c r="I20" s="104">
        <f>'MA Výkon'!I20</f>
        <v>0</v>
      </c>
      <c r="J20" s="104">
        <f>'MA Výkon'!J20</f>
        <v>0</v>
      </c>
      <c r="K20" s="104">
        <f>'MA Výkon'!K20</f>
        <v>0</v>
      </c>
      <c r="L20" s="104">
        <f>'MA Výkon'!L20</f>
        <v>0</v>
      </c>
      <c r="M20" s="104">
        <f>'MA Výkon'!M20</f>
        <v>0</v>
      </c>
      <c r="N20" s="104">
        <f>'MA Výkon'!N20</f>
        <v>0</v>
      </c>
      <c r="O20" s="104">
        <f>'MA Výkon'!O20</f>
        <v>0</v>
      </c>
      <c r="P20" s="104">
        <f>'MA Výkon'!P20</f>
        <v>0</v>
      </c>
      <c r="Q20" s="104">
        <f>'MA Výkon'!Q20</f>
        <v>0</v>
      </c>
      <c r="R20" s="104">
        <f>'MA Výkon'!R20</f>
        <v>0</v>
      </c>
      <c r="S20" s="307">
        <f>'MA Výkon'!S20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06">
        <f>'MA Výkon'!E21</f>
        <v>0</v>
      </c>
      <c r="F21" s="104">
        <f>'MA Výkon'!F21</f>
        <v>0</v>
      </c>
      <c r="G21" s="104">
        <f>'MA Výkon'!G21</f>
        <v>0</v>
      </c>
      <c r="H21" s="104">
        <f>'MA Výkon'!H21</f>
        <v>0</v>
      </c>
      <c r="I21" s="104">
        <f>'MA Výkon'!I21</f>
        <v>0</v>
      </c>
      <c r="J21" s="104">
        <f>'MA Výkon'!J21</f>
        <v>0</v>
      </c>
      <c r="K21" s="104">
        <f>'MA Výkon'!K21</f>
        <v>0</v>
      </c>
      <c r="L21" s="104">
        <f>'MA Výkon'!L21</f>
        <v>0</v>
      </c>
      <c r="M21" s="104">
        <f>'MA Výkon'!M21</f>
        <v>0</v>
      </c>
      <c r="N21" s="104">
        <f>'MA Výkon'!N21</f>
        <v>0</v>
      </c>
      <c r="O21" s="104">
        <f>'MA Výkon'!O21</f>
        <v>0</v>
      </c>
      <c r="P21" s="104">
        <f>'MA Výkon'!P21</f>
        <v>0</v>
      </c>
      <c r="Q21" s="104">
        <f>'MA Výkon'!Q21</f>
        <v>0</v>
      </c>
      <c r="R21" s="104">
        <f>'MA Výkon'!R21</f>
        <v>0</v>
      </c>
      <c r="S21" s="307">
        <f>'MA Výkon'!S21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2">
        <f>IFERROR(('MA Výkon'!E22*Objednávka!C$34),0)</f>
        <v>0</v>
      </c>
      <c r="F22" s="90">
        <f>IFERROR(('MA Výkon'!F22*Objednávka!D$34),0)</f>
        <v>0</v>
      </c>
      <c r="G22" s="90">
        <f>IFERROR(('MA Výkon'!G22*Objednávka!E$34),0)</f>
        <v>0</v>
      </c>
      <c r="H22" s="90">
        <f>IFERROR(('MA Výkon'!H22*Objednávka!F$34),0)</f>
        <v>0</v>
      </c>
      <c r="I22" s="90">
        <f>IFERROR(('MA Výkon'!I22*Objednávka!G$34),0)</f>
        <v>0</v>
      </c>
      <c r="J22" s="90">
        <f>IFERROR(('MA Výkon'!J22*Objednávka!H$34),0)</f>
        <v>0</v>
      </c>
      <c r="K22" s="90">
        <f>IFERROR(('MA Výkon'!K22*Objednávka!I$34),0)</f>
        <v>0</v>
      </c>
      <c r="L22" s="90">
        <f>IFERROR(('MA Výkon'!L22*Objednávka!J$34),0)</f>
        <v>0</v>
      </c>
      <c r="M22" s="90">
        <f>IFERROR(('MA Výkon'!M22*Objednávka!K$34),0)</f>
        <v>0</v>
      </c>
      <c r="N22" s="90">
        <f>IFERROR(('MA Výkon'!N22*Objednávka!L$34),0)</f>
        <v>0</v>
      </c>
      <c r="O22" s="90">
        <f>IFERROR(('MA Výkon'!O22*Objednávka!M$34),0)</f>
        <v>0</v>
      </c>
      <c r="P22" s="90">
        <f>IFERROR(('MA Výkon'!P22*Objednávka!N$34),0)</f>
        <v>0</v>
      </c>
      <c r="Q22" s="90">
        <f>IFERROR(('MA Výkon'!Q22*Objednávka!O$34),0)</f>
        <v>0</v>
      </c>
      <c r="R22" s="90">
        <f>IFERROR(('MA Výkon'!R22*Objednávka!P$34),0)</f>
        <v>0</v>
      </c>
      <c r="S22" s="93">
        <f>IFERROR(('MA Výkon'!S22*Objednávka!Q$34),0)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2">
        <f>IFERROR(('MA Výkon'!E23*Objednávka!C$34),0)</f>
        <v>0</v>
      </c>
      <c r="F23" s="90">
        <f>IFERROR(('MA Výkon'!F23*Objednávka!D$34),0)</f>
        <v>0</v>
      </c>
      <c r="G23" s="90">
        <f>IFERROR(('MA Výkon'!G23*Objednávka!E$34),0)</f>
        <v>0</v>
      </c>
      <c r="H23" s="90">
        <f>IFERROR(('MA Výkon'!H23*Objednávka!F$34),0)</f>
        <v>0</v>
      </c>
      <c r="I23" s="90">
        <f>IFERROR(('MA Výkon'!I23*Objednávka!G$34),0)</f>
        <v>0</v>
      </c>
      <c r="J23" s="90">
        <f>IFERROR(('MA Výkon'!J23*Objednávka!H$34),0)</f>
        <v>0</v>
      </c>
      <c r="K23" s="90">
        <f>IFERROR(('MA Výkon'!K23*Objednávka!I$34),0)</f>
        <v>0</v>
      </c>
      <c r="L23" s="90">
        <f>IFERROR(('MA Výkon'!L23*Objednávka!J$34),0)</f>
        <v>0</v>
      </c>
      <c r="M23" s="90">
        <f>IFERROR(('MA Výkon'!M23*Objednávka!K$34),0)</f>
        <v>0</v>
      </c>
      <c r="N23" s="90">
        <f>IFERROR(('MA Výkon'!N23*Objednávka!L$34),0)</f>
        <v>0</v>
      </c>
      <c r="O23" s="90">
        <f>IFERROR(('MA Výkon'!O23*Objednávka!M$34),0)</f>
        <v>0</v>
      </c>
      <c r="P23" s="90">
        <f>IFERROR(('MA Výkon'!P23*Objednávka!N$34),0)</f>
        <v>0</v>
      </c>
      <c r="Q23" s="90">
        <f>IFERROR(('MA Výkon'!Q23*Objednávka!O$34),0)</f>
        <v>0</v>
      </c>
      <c r="R23" s="90">
        <f>IFERROR(('MA Výkon'!R23*Objednávka!P$34),0)</f>
        <v>0</v>
      </c>
      <c r="S23" s="93">
        <f>IFERROR(('MA Výkon'!S23*Objednávka!Q$34),0)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2">
        <f>IFERROR(('MA Výkon'!E24*Objednávka!C$34),0)</f>
        <v>0</v>
      </c>
      <c r="F24" s="90">
        <f>IFERROR(('MA Výkon'!F24*Objednávka!D$34),0)</f>
        <v>0</v>
      </c>
      <c r="G24" s="90">
        <f>IFERROR(('MA Výkon'!G24*Objednávka!E$34),0)</f>
        <v>0</v>
      </c>
      <c r="H24" s="90">
        <f>IFERROR(('MA Výkon'!H24*Objednávka!F$34),0)</f>
        <v>0</v>
      </c>
      <c r="I24" s="90">
        <f>IFERROR(('MA Výkon'!I24*Objednávka!G$34),0)</f>
        <v>0</v>
      </c>
      <c r="J24" s="90">
        <f>IFERROR(('MA Výkon'!J24*Objednávka!H$34),0)</f>
        <v>0</v>
      </c>
      <c r="K24" s="90">
        <f>IFERROR(('MA Výkon'!K24*Objednávka!I$34),0)</f>
        <v>0</v>
      </c>
      <c r="L24" s="90">
        <f>IFERROR(('MA Výkon'!L24*Objednávka!J$34),0)</f>
        <v>0</v>
      </c>
      <c r="M24" s="90">
        <f>IFERROR(('MA Výkon'!M24*Objednávka!K$34),0)</f>
        <v>0</v>
      </c>
      <c r="N24" s="90">
        <f>IFERROR(('MA Výkon'!N24*Objednávka!L$34),0)</f>
        <v>0</v>
      </c>
      <c r="O24" s="90">
        <f>IFERROR(('MA Výkon'!O24*Objednávka!M$34),0)</f>
        <v>0</v>
      </c>
      <c r="P24" s="90">
        <f>IFERROR(('MA Výkon'!P24*Objednávka!N$34),0)</f>
        <v>0</v>
      </c>
      <c r="Q24" s="90">
        <f>IFERROR(('MA Výkon'!Q24*Objednávka!O$34),0)</f>
        <v>0</v>
      </c>
      <c r="R24" s="90">
        <f>IFERROR(('MA Výkon'!R24*Objednávka!P$34),0)</f>
        <v>0</v>
      </c>
      <c r="S24" s="93">
        <f>IFERROR(('MA Výkon'!S24*Objednávka!Q$34),0)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2">
        <f>IFERROR(('MA Výkon'!E25*Objednávka!C$34),0)</f>
        <v>0</v>
      </c>
      <c r="F25" s="90">
        <f>IFERROR(('MA Výkon'!F25*Objednávka!D$34),0)</f>
        <v>0</v>
      </c>
      <c r="G25" s="90">
        <f>IFERROR(('MA Výkon'!G25*Objednávka!E$34),0)</f>
        <v>0</v>
      </c>
      <c r="H25" s="90">
        <f>IFERROR(('MA Výkon'!H25*Objednávka!F$34),0)</f>
        <v>0</v>
      </c>
      <c r="I25" s="90">
        <f>IFERROR(('MA Výkon'!I25*Objednávka!G$34),0)</f>
        <v>0</v>
      </c>
      <c r="J25" s="90">
        <f>IFERROR(('MA Výkon'!J25*Objednávka!H$34),0)</f>
        <v>0</v>
      </c>
      <c r="K25" s="90">
        <f>IFERROR(('MA Výkon'!K25*Objednávka!I$34),0)</f>
        <v>0</v>
      </c>
      <c r="L25" s="90">
        <f>IFERROR(('MA Výkon'!L25*Objednávka!J$34),0)</f>
        <v>0</v>
      </c>
      <c r="M25" s="90">
        <f>IFERROR(('MA Výkon'!M25*Objednávka!K$34),0)</f>
        <v>0</v>
      </c>
      <c r="N25" s="90">
        <f>IFERROR(('MA Výkon'!N25*Objednávka!L$34),0)</f>
        <v>0</v>
      </c>
      <c r="O25" s="90">
        <f>IFERROR(('MA Výkon'!O25*Objednávka!M$34),0)</f>
        <v>0</v>
      </c>
      <c r="P25" s="90">
        <f>IFERROR(('MA Výkon'!P25*Objednávka!N$34),0)</f>
        <v>0</v>
      </c>
      <c r="Q25" s="90">
        <f>IFERROR(('MA Výkon'!Q25*Objednávka!O$34),0)</f>
        <v>0</v>
      </c>
      <c r="R25" s="90">
        <f>IFERROR(('MA Výkon'!R25*Objednávka!P$34),0)</f>
        <v>0</v>
      </c>
      <c r="S25" s="93">
        <f>IFERROR(('MA Výkon'!S25*Objednávka!Q$34),0)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2">
        <f>IFERROR(('MA Výkon'!E26*Objednávka!C$34),0)</f>
        <v>0</v>
      </c>
      <c r="F26" s="90">
        <f>IFERROR(('MA Výkon'!F26*Objednávka!D$34),0)</f>
        <v>0</v>
      </c>
      <c r="G26" s="90">
        <f>IFERROR(('MA Výkon'!G26*Objednávka!E$34),0)</f>
        <v>0</v>
      </c>
      <c r="H26" s="90">
        <f>IFERROR(('MA Výkon'!H26*Objednávka!F$34),0)</f>
        <v>0</v>
      </c>
      <c r="I26" s="90">
        <f>IFERROR(('MA Výkon'!I26*Objednávka!G$34),0)</f>
        <v>0</v>
      </c>
      <c r="J26" s="90">
        <f>IFERROR(('MA Výkon'!J26*Objednávka!H$34),0)</f>
        <v>0</v>
      </c>
      <c r="K26" s="90">
        <f>IFERROR(('MA Výkon'!K26*Objednávka!I$34),0)</f>
        <v>0</v>
      </c>
      <c r="L26" s="90">
        <f>IFERROR(('MA Výkon'!L26*Objednávka!J$34),0)</f>
        <v>0</v>
      </c>
      <c r="M26" s="90">
        <f>IFERROR(('MA Výkon'!M26*Objednávka!K$34),0)</f>
        <v>0</v>
      </c>
      <c r="N26" s="90">
        <f>IFERROR(('MA Výkon'!N26*Objednávka!L$34),0)</f>
        <v>0</v>
      </c>
      <c r="O26" s="90">
        <f>IFERROR(('MA Výkon'!O26*Objednávka!M$34),0)</f>
        <v>0</v>
      </c>
      <c r="P26" s="90">
        <f>IFERROR(('MA Výkon'!P26*Objednávka!N$34),0)</f>
        <v>0</v>
      </c>
      <c r="Q26" s="90">
        <f>IFERROR(('MA Výkon'!Q26*Objednávka!O$34),0)</f>
        <v>0</v>
      </c>
      <c r="R26" s="90">
        <f>IFERROR(('MA Výkon'!R26*Objednávka!P$34),0)</f>
        <v>0</v>
      </c>
      <c r="S26" s="93">
        <f>IFERROR(('MA Výkon'!S26*Objednávka!Q$34),0)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1"/>
      <c r="E27" s="92">
        <f>IFERROR(('MA Výkon'!E27*Objednávka!C$34),0)</f>
        <v>0</v>
      </c>
      <c r="F27" s="90">
        <f>IFERROR(('MA Výkon'!F27*Objednávka!D$34),0)</f>
        <v>0</v>
      </c>
      <c r="G27" s="90">
        <f>IFERROR(('MA Výkon'!G27*Objednávka!E$34),0)</f>
        <v>0</v>
      </c>
      <c r="H27" s="90">
        <f>IFERROR(('MA Výkon'!H27*Objednávka!F$34),0)</f>
        <v>0</v>
      </c>
      <c r="I27" s="90">
        <f>IFERROR(('MA Výkon'!I27*Objednávka!G$34),0)</f>
        <v>0</v>
      </c>
      <c r="J27" s="90">
        <f>IFERROR(('MA Výkon'!J27*Objednávka!H$34),0)</f>
        <v>0</v>
      </c>
      <c r="K27" s="90">
        <f>IFERROR(('MA Výkon'!K27*Objednávka!I$34),0)</f>
        <v>0</v>
      </c>
      <c r="L27" s="90">
        <f>IFERROR(('MA Výkon'!L27*Objednávka!J$34),0)</f>
        <v>0</v>
      </c>
      <c r="M27" s="90">
        <f>IFERROR(('MA Výkon'!M27*Objednávka!K$34),0)</f>
        <v>0</v>
      </c>
      <c r="N27" s="90">
        <f>IFERROR(('MA Výkon'!N27*Objednávka!L$34),0)</f>
        <v>0</v>
      </c>
      <c r="O27" s="90">
        <f>IFERROR(('MA Výkon'!O27*Objednávka!M$34),0)</f>
        <v>0</v>
      </c>
      <c r="P27" s="90">
        <f>IFERROR(('MA Výkon'!P27*Objednávka!N$34),0)</f>
        <v>0</v>
      </c>
      <c r="Q27" s="90">
        <f>IFERROR(('MA Výkon'!Q27*Objednávka!O$34),0)</f>
        <v>0</v>
      </c>
      <c r="R27" s="90">
        <f>IFERROR(('MA Výkon'!R27*Objednávka!P$34),0)</f>
        <v>0</v>
      </c>
      <c r="S27" s="93">
        <f>IFERROR(('MA Výkon'!S27*Objednávka!Q$34),0)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142</v>
      </c>
      <c r="C28" s="9"/>
      <c r="D28" s="61" t="s">
        <v>296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ht="15.75" thickBot="1" x14ac:dyDescent="0.3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34">
        <v>27</v>
      </c>
      <c r="B30" s="259" t="s">
        <v>100</v>
      </c>
      <c r="C30" s="259"/>
      <c r="D30" s="257" t="s">
        <v>297</v>
      </c>
      <c r="E30" s="205">
        <f>IFERROR(E28/E29,0)</f>
        <v>0</v>
      </c>
      <c r="F30" s="205">
        <f t="shared" ref="F30:S30" si="3">IFERROR(F28/F29,0)</f>
        <v>0</v>
      </c>
      <c r="G30" s="205">
        <f t="shared" si="3"/>
        <v>0</v>
      </c>
      <c r="H30" s="205">
        <f t="shared" si="3"/>
        <v>0</v>
      </c>
      <c r="I30" s="205">
        <f t="shared" si="3"/>
        <v>0</v>
      </c>
      <c r="J30" s="205">
        <f t="shared" si="3"/>
        <v>0</v>
      </c>
      <c r="K30" s="205">
        <f t="shared" si="3"/>
        <v>0</v>
      </c>
      <c r="L30" s="205">
        <f t="shared" si="3"/>
        <v>0</v>
      </c>
      <c r="M30" s="205">
        <f t="shared" si="3"/>
        <v>0</v>
      </c>
      <c r="N30" s="205">
        <f t="shared" si="3"/>
        <v>0</v>
      </c>
      <c r="O30" s="205">
        <f t="shared" si="3"/>
        <v>0</v>
      </c>
      <c r="P30" s="205">
        <f t="shared" si="3"/>
        <v>0</v>
      </c>
      <c r="Q30" s="205">
        <f t="shared" si="3"/>
        <v>0</v>
      </c>
      <c r="R30" s="205">
        <f t="shared" si="3"/>
        <v>0</v>
      </c>
      <c r="S30" s="205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idden="1" x14ac:dyDescent="0.25">
      <c r="E31" s="262"/>
    </row>
  </sheetData>
  <sheetProtection algorithmName="SHA-512" hashValue="tndXbsG2p7TB/kOyf6nwqiM+qxwGtFXWaJ8HnAAf9Vouwf4DblzSSacb9mBOdiHRfufEY/EE1diO8GmCZp5ZWw==" saltValue="py+/UBzLGx/bohHOaY45V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S1 F1:I1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F8D90-3379-43A2-80AA-F7B8841E04B8}">
  <sheetPr>
    <tabColor theme="4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E10" sqref="E10"/>
    </sheetView>
  </sheetViews>
  <sheetFormatPr defaultColWidth="0" defaultRowHeight="14.45" customHeight="1" zeroHeight="1" x14ac:dyDescent="0.25"/>
  <cols>
    <col min="1" max="1" width="4" bestFit="1" customWidth="1"/>
    <col min="2" max="2" width="48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ht="15" x14ac:dyDescent="0.25">
      <c r="A1" s="31" t="s">
        <v>342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308">
        <f>'MA Hodiny'!E3</f>
        <v>0</v>
      </c>
      <c r="F3" s="309">
        <f>'MA Hodiny'!F3</f>
        <v>0</v>
      </c>
      <c r="G3" s="309">
        <f>'MA Hodiny'!G3</f>
        <v>0</v>
      </c>
      <c r="H3" s="309">
        <f>'MA Hodiny'!H3</f>
        <v>0</v>
      </c>
      <c r="I3" s="309">
        <f>'MA Hodiny'!I3</f>
        <v>0</v>
      </c>
      <c r="J3" s="309">
        <f>'MA Hodiny'!J3</f>
        <v>0</v>
      </c>
      <c r="K3" s="309">
        <f>'MA Hodiny'!K3</f>
        <v>0</v>
      </c>
      <c r="L3" s="309">
        <f>'MA Hodiny'!L3</f>
        <v>0</v>
      </c>
      <c r="M3" s="309">
        <f>'MA Hodiny'!M3</f>
        <v>0</v>
      </c>
      <c r="N3" s="309">
        <f>'MA Hodiny'!N3</f>
        <v>0</v>
      </c>
      <c r="O3" s="309">
        <f>'MA Hodiny'!O3</f>
        <v>0</v>
      </c>
      <c r="P3" s="309">
        <f>'MA Hodiny'!P3</f>
        <v>0</v>
      </c>
      <c r="Q3" s="309">
        <f>'MA Hodiny'!Q3</f>
        <v>0</v>
      </c>
      <c r="R3" s="309">
        <f>'MA Hodiny'!R3</f>
        <v>0</v>
      </c>
      <c r="S3" s="310">
        <f>'MA Hodiny'!S3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311">
        <f>'MA Hodiny'!E4</f>
        <v>0</v>
      </c>
      <c r="F4" s="312">
        <f>'MA Hodiny'!F4</f>
        <v>0</v>
      </c>
      <c r="G4" s="312">
        <f>'MA Hodiny'!G4</f>
        <v>0</v>
      </c>
      <c r="H4" s="312">
        <f>'MA Hodiny'!H4</f>
        <v>0</v>
      </c>
      <c r="I4" s="312">
        <f>'MA Hodiny'!I4</f>
        <v>0</v>
      </c>
      <c r="J4" s="312">
        <f>'MA Hodiny'!J4</f>
        <v>0</v>
      </c>
      <c r="K4" s="312">
        <f>'MA Hodiny'!K4</f>
        <v>0</v>
      </c>
      <c r="L4" s="312">
        <f>'MA Hodiny'!L4</f>
        <v>0</v>
      </c>
      <c r="M4" s="312">
        <f>'MA Hodiny'!M4</f>
        <v>0</v>
      </c>
      <c r="N4" s="312">
        <f>'MA Hodiny'!N4</f>
        <v>0</v>
      </c>
      <c r="O4" s="312">
        <f>'MA Hodiny'!O4</f>
        <v>0</v>
      </c>
      <c r="P4" s="312">
        <f>'MA Hodiny'!P4</f>
        <v>0</v>
      </c>
      <c r="Q4" s="312">
        <f>'MA Hodiny'!Q4</f>
        <v>0</v>
      </c>
      <c r="R4" s="312">
        <f>'MA Hodiny'!R4</f>
        <v>0</v>
      </c>
      <c r="S4" s="313">
        <f>'MA Hodiny'!S4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311">
        <f>'MA Hodiny'!E5</f>
        <v>0</v>
      </c>
      <c r="F5" s="312">
        <f>'MA Hodiny'!F5</f>
        <v>0</v>
      </c>
      <c r="G5" s="312">
        <f>'MA Hodiny'!G5</f>
        <v>0</v>
      </c>
      <c r="H5" s="312">
        <f>'MA Hodiny'!H5</f>
        <v>0</v>
      </c>
      <c r="I5" s="312">
        <f>'MA Hodiny'!I5</f>
        <v>0</v>
      </c>
      <c r="J5" s="312">
        <f>'MA Hodiny'!J5</f>
        <v>0</v>
      </c>
      <c r="K5" s="312">
        <f>'MA Hodiny'!K5</f>
        <v>0</v>
      </c>
      <c r="L5" s="312">
        <f>'MA Hodiny'!L5</f>
        <v>0</v>
      </c>
      <c r="M5" s="312">
        <f>'MA Hodiny'!M5</f>
        <v>0</v>
      </c>
      <c r="N5" s="312">
        <f>'MA Hodiny'!N5</f>
        <v>0</v>
      </c>
      <c r="O5" s="312">
        <f>'MA Hodiny'!O5</f>
        <v>0</v>
      </c>
      <c r="P5" s="312">
        <f>'MA Hodiny'!P5</f>
        <v>0</v>
      </c>
      <c r="Q5" s="312">
        <f>'MA Hodiny'!Q5</f>
        <v>0</v>
      </c>
      <c r="R5" s="312">
        <f>'MA Hodiny'!R5</f>
        <v>0</v>
      </c>
      <c r="S5" s="313">
        <f>'MA Hodiny'!S5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311">
        <f>'MA Hodiny'!E6</f>
        <v>0</v>
      </c>
      <c r="F6" s="312">
        <f>'MA Hodiny'!F6</f>
        <v>0</v>
      </c>
      <c r="G6" s="312">
        <f>'MA Hodiny'!G6</f>
        <v>0</v>
      </c>
      <c r="H6" s="312">
        <f>'MA Hodiny'!H6</f>
        <v>0</v>
      </c>
      <c r="I6" s="312">
        <f>'MA Hodiny'!I6</f>
        <v>0</v>
      </c>
      <c r="J6" s="312">
        <f>'MA Hodiny'!J6</f>
        <v>0</v>
      </c>
      <c r="K6" s="312">
        <f>'MA Hodiny'!K6</f>
        <v>0</v>
      </c>
      <c r="L6" s="312">
        <f>'MA Hodiny'!L6</f>
        <v>0</v>
      </c>
      <c r="M6" s="312">
        <f>'MA Hodiny'!M6</f>
        <v>0</v>
      </c>
      <c r="N6" s="312">
        <f>'MA Hodiny'!N6</f>
        <v>0</v>
      </c>
      <c r="O6" s="312">
        <f>'MA Hodiny'!O6</f>
        <v>0</v>
      </c>
      <c r="P6" s="312">
        <f>'MA Hodiny'!P6</f>
        <v>0</v>
      </c>
      <c r="Q6" s="312">
        <f>'MA Hodiny'!Q6</f>
        <v>0</v>
      </c>
      <c r="R6" s="312">
        <f>'MA Hodiny'!R6</f>
        <v>0</v>
      </c>
      <c r="S6" s="313">
        <f>'MA Hodiny'!S6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311">
        <f>'MA Hodiny'!E7</f>
        <v>0</v>
      </c>
      <c r="F7" s="312">
        <f>'MA Hodiny'!F7</f>
        <v>0</v>
      </c>
      <c r="G7" s="312">
        <f>'MA Hodiny'!G7</f>
        <v>0</v>
      </c>
      <c r="H7" s="312">
        <f>'MA Hodiny'!H7</f>
        <v>0</v>
      </c>
      <c r="I7" s="312">
        <f>'MA Hodiny'!I7</f>
        <v>0</v>
      </c>
      <c r="J7" s="312">
        <f>'MA Hodiny'!J7</f>
        <v>0</v>
      </c>
      <c r="K7" s="312">
        <f>'MA Hodiny'!K7</f>
        <v>0</v>
      </c>
      <c r="L7" s="312">
        <f>'MA Hodiny'!L7</f>
        <v>0</v>
      </c>
      <c r="M7" s="312">
        <f>'MA Hodiny'!M7</f>
        <v>0</v>
      </c>
      <c r="N7" s="312">
        <f>'MA Hodiny'!N7</f>
        <v>0</v>
      </c>
      <c r="O7" s="312">
        <f>'MA Hodiny'!O7</f>
        <v>0</v>
      </c>
      <c r="P7" s="312">
        <f>'MA Hodiny'!P7</f>
        <v>0</v>
      </c>
      <c r="Q7" s="312">
        <f>'MA Hodiny'!Q7</f>
        <v>0</v>
      </c>
      <c r="R7" s="312">
        <f>'MA Hodiny'!R7</f>
        <v>0</v>
      </c>
      <c r="S7" s="313">
        <f>'MA Hodiny'!S7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311">
        <f>'MA Hodiny'!E8</f>
        <v>0</v>
      </c>
      <c r="F8" s="312">
        <f>'MA Hodiny'!F8</f>
        <v>0</v>
      </c>
      <c r="G8" s="312">
        <f>'MA Hodiny'!G8</f>
        <v>0</v>
      </c>
      <c r="H8" s="312">
        <f>'MA Hodiny'!H8</f>
        <v>0</v>
      </c>
      <c r="I8" s="312">
        <f>'MA Hodiny'!I8</f>
        <v>0</v>
      </c>
      <c r="J8" s="312">
        <f>'MA Hodiny'!J8</f>
        <v>0</v>
      </c>
      <c r="K8" s="312">
        <f>'MA Hodiny'!K8</f>
        <v>0</v>
      </c>
      <c r="L8" s="312">
        <f>'MA Hodiny'!L8</f>
        <v>0</v>
      </c>
      <c r="M8" s="312">
        <f>'MA Hodiny'!M8</f>
        <v>0</v>
      </c>
      <c r="N8" s="312">
        <f>'MA Hodiny'!N8</f>
        <v>0</v>
      </c>
      <c r="O8" s="312">
        <f>'MA Hodiny'!O8</f>
        <v>0</v>
      </c>
      <c r="P8" s="312">
        <f>'MA Hodiny'!P8</f>
        <v>0</v>
      </c>
      <c r="Q8" s="312">
        <f>'MA Hodiny'!Q8</f>
        <v>0</v>
      </c>
      <c r="R8" s="312">
        <f>'MA Hodiny'!R8</f>
        <v>0</v>
      </c>
      <c r="S8" s="313">
        <f>'MA Hodiny'!S8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311">
        <f>'MA Hodiny'!E9</f>
        <v>0</v>
      </c>
      <c r="F9" s="312">
        <f>'MA Hodiny'!F9</f>
        <v>0</v>
      </c>
      <c r="G9" s="312">
        <f>'MA Hodiny'!G9</f>
        <v>0</v>
      </c>
      <c r="H9" s="312">
        <f>'MA Hodiny'!H9</f>
        <v>0</v>
      </c>
      <c r="I9" s="312">
        <f>'MA Hodiny'!I9</f>
        <v>0</v>
      </c>
      <c r="J9" s="312">
        <f>'MA Hodiny'!J9</f>
        <v>0</v>
      </c>
      <c r="K9" s="312">
        <f>'MA Hodiny'!K9</f>
        <v>0</v>
      </c>
      <c r="L9" s="312">
        <f>'MA Hodiny'!L9</f>
        <v>0</v>
      </c>
      <c r="M9" s="312">
        <f>'MA Hodiny'!M9</f>
        <v>0</v>
      </c>
      <c r="N9" s="312">
        <f>'MA Hodiny'!N9</f>
        <v>0</v>
      </c>
      <c r="O9" s="312">
        <f>'MA Hodiny'!O9</f>
        <v>0</v>
      </c>
      <c r="P9" s="312">
        <f>'MA Hodiny'!P9</f>
        <v>0</v>
      </c>
      <c r="Q9" s="312">
        <f>'MA Hodiny'!Q9</f>
        <v>0</v>
      </c>
      <c r="R9" s="312">
        <f>'MA Hodiny'!R9</f>
        <v>0</v>
      </c>
      <c r="S9" s="313">
        <f>'MA Hodiny'!S9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311">
        <f>'MA Hodiny'!E10</f>
        <v>0</v>
      </c>
      <c r="F10" s="312">
        <f>'MA Hodiny'!F10</f>
        <v>0</v>
      </c>
      <c r="G10" s="312">
        <f>'MA Hodiny'!G10</f>
        <v>0</v>
      </c>
      <c r="H10" s="312">
        <f>'MA Hodiny'!H10</f>
        <v>0</v>
      </c>
      <c r="I10" s="312">
        <f>'MA Hodiny'!I10</f>
        <v>0</v>
      </c>
      <c r="J10" s="312">
        <f>'MA Hodiny'!J10</f>
        <v>0</v>
      </c>
      <c r="K10" s="312">
        <f>'MA Hodiny'!K10</f>
        <v>0</v>
      </c>
      <c r="L10" s="312">
        <f>'MA Hodiny'!L10</f>
        <v>0</v>
      </c>
      <c r="M10" s="312">
        <f>'MA Hodiny'!M10</f>
        <v>0</v>
      </c>
      <c r="N10" s="312">
        <f>'MA Hodiny'!N10</f>
        <v>0</v>
      </c>
      <c r="O10" s="312">
        <f>'MA Hodiny'!O10</f>
        <v>0</v>
      </c>
      <c r="P10" s="312">
        <f>'MA Hodiny'!P10</f>
        <v>0</v>
      </c>
      <c r="Q10" s="312">
        <f>'MA Hodiny'!Q10</f>
        <v>0</v>
      </c>
      <c r="R10" s="312">
        <f>'MA Hodiny'!R10</f>
        <v>0</v>
      </c>
      <c r="S10" s="313">
        <f>'MA Hodiny'!S10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306">
        <f>'MA Hodiny'!E11*Objednávka!C$71</f>
        <v>0</v>
      </c>
      <c r="F11" s="104">
        <f>'MA Hodiny'!F11*Objednávka!D$71</f>
        <v>0</v>
      </c>
      <c r="G11" s="104">
        <f>'MA Hodiny'!G11*Objednávka!E$71</f>
        <v>0</v>
      </c>
      <c r="H11" s="104">
        <f>'MA Hodiny'!H11*Objednávka!F$71</f>
        <v>0</v>
      </c>
      <c r="I11" s="104">
        <f>'MA Hodiny'!I11*Objednávka!G$71</f>
        <v>0</v>
      </c>
      <c r="J11" s="104">
        <f>'MA Hodiny'!J11*Objednávka!H$71</f>
        <v>0</v>
      </c>
      <c r="K11" s="104">
        <f>'MA Hodiny'!K11*Objednávka!I$71</f>
        <v>0</v>
      </c>
      <c r="L11" s="104">
        <f>'MA Hodiny'!L11*Objednávka!J$71</f>
        <v>0</v>
      </c>
      <c r="M11" s="104">
        <f>'MA Hodiny'!M11*Objednávka!K$71</f>
        <v>0</v>
      </c>
      <c r="N11" s="104">
        <f>'MA Hodiny'!N11*Objednávka!L$71</f>
        <v>0</v>
      </c>
      <c r="O11" s="104">
        <f>'MA Hodiny'!O11*Objednávka!M$71</f>
        <v>0</v>
      </c>
      <c r="P11" s="104">
        <f>'MA Hodiny'!P11*Objednávka!N$71</f>
        <v>0</v>
      </c>
      <c r="Q11" s="104">
        <f>'MA Hodiny'!Q11*Objednávka!O$71</f>
        <v>0</v>
      </c>
      <c r="R11" s="104">
        <f>'MA Hodiny'!R11*Objednávka!P$71</f>
        <v>0</v>
      </c>
      <c r="S11" s="307">
        <f>'MA Hodiny'!S11*Objednávka!Q$71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06">
        <f>'MA Hodiny'!E12*Objednávka!C$77</f>
        <v>0</v>
      </c>
      <c r="F12" s="104">
        <f>'MA Hodiny'!F12*Objednávka!D$77</f>
        <v>0</v>
      </c>
      <c r="G12" s="104">
        <f>'MA Hodiny'!G12*Objednávka!E$77</f>
        <v>0</v>
      </c>
      <c r="H12" s="104">
        <f>'MA Hodiny'!H12*Objednávka!F$77</f>
        <v>0</v>
      </c>
      <c r="I12" s="104">
        <f>'MA Hodiny'!I12*Objednávka!G$77</f>
        <v>0</v>
      </c>
      <c r="J12" s="104">
        <f>'MA Hodiny'!J12*Objednávka!H$77</f>
        <v>0</v>
      </c>
      <c r="K12" s="104">
        <f>'MA Hodiny'!K12*Objednávka!I$77</f>
        <v>0</v>
      </c>
      <c r="L12" s="104">
        <f>'MA Hodiny'!L12*Objednávka!J$77</f>
        <v>0</v>
      </c>
      <c r="M12" s="104">
        <f>'MA Hodiny'!M12*Objednávka!K$77</f>
        <v>0</v>
      </c>
      <c r="N12" s="104">
        <f>'MA Hodiny'!N12*Objednávka!L$77</f>
        <v>0</v>
      </c>
      <c r="O12" s="104">
        <f>'MA Hodiny'!O12*Objednávka!M$77</f>
        <v>0</v>
      </c>
      <c r="P12" s="104">
        <f>'MA Hodiny'!P12*Objednávka!N$77</f>
        <v>0</v>
      </c>
      <c r="Q12" s="104">
        <f>'MA Hodiny'!Q12*Objednávka!O$77</f>
        <v>0</v>
      </c>
      <c r="R12" s="104">
        <f>'MA Hodiny'!R12*Objednávka!P$77</f>
        <v>0</v>
      </c>
      <c r="S12" s="307">
        <f>'MA Hodiny'!S12*Objednávka!Q$77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06">
        <f>'MA Hodiny'!E13*Objednávka!C$65</f>
        <v>0</v>
      </c>
      <c r="F13" s="104">
        <f>'MA Hodiny'!F13*Objednávka!D$65</f>
        <v>0</v>
      </c>
      <c r="G13" s="104">
        <f>'MA Hodiny'!G13*Objednávka!E$65</f>
        <v>0</v>
      </c>
      <c r="H13" s="104">
        <f>'MA Hodiny'!H13*Objednávka!F$65</f>
        <v>0</v>
      </c>
      <c r="I13" s="104">
        <f>'MA Hodiny'!I13*Objednávka!G$65</f>
        <v>0</v>
      </c>
      <c r="J13" s="104">
        <f>'MA Hodiny'!J13*Objednávka!H$65</f>
        <v>0</v>
      </c>
      <c r="K13" s="104">
        <f>'MA Hodiny'!K13*Objednávka!I$65</f>
        <v>0</v>
      </c>
      <c r="L13" s="104">
        <f>'MA Hodiny'!L13*Objednávka!J$65</f>
        <v>0</v>
      </c>
      <c r="M13" s="104">
        <f>'MA Hodiny'!M13*Objednávka!K$65</f>
        <v>0</v>
      </c>
      <c r="N13" s="104">
        <f>'MA Hodiny'!N13*Objednávka!L$65</f>
        <v>0</v>
      </c>
      <c r="O13" s="104">
        <f>'MA Hodiny'!O13*Objednávka!M$65</f>
        <v>0</v>
      </c>
      <c r="P13" s="104">
        <f>'MA Hodiny'!P13*Objednávka!N$65</f>
        <v>0</v>
      </c>
      <c r="Q13" s="104">
        <f>'MA Hodiny'!Q13*Objednávka!O$65</f>
        <v>0</v>
      </c>
      <c r="R13" s="104">
        <f>'MA Hodiny'!R13*Objednávka!P$65</f>
        <v>0</v>
      </c>
      <c r="S13" s="307">
        <f>'MA Hodiny'!S13*Objednávka!Q$65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1">
        <f>'MA Hodiny'!E14</f>
        <v>0</v>
      </c>
      <c r="F14" s="312">
        <f>'MA Hodiny'!F14</f>
        <v>0</v>
      </c>
      <c r="G14" s="312">
        <f>'MA Hodiny'!G14</f>
        <v>0</v>
      </c>
      <c r="H14" s="312">
        <f>'MA Hodiny'!H14</f>
        <v>0</v>
      </c>
      <c r="I14" s="312">
        <f>'MA Hodiny'!I14</f>
        <v>0</v>
      </c>
      <c r="J14" s="312">
        <f>'MA Hodiny'!J14</f>
        <v>0</v>
      </c>
      <c r="K14" s="312">
        <f>'MA Hodiny'!K14</f>
        <v>0</v>
      </c>
      <c r="L14" s="312">
        <f>'MA Hodiny'!L14</f>
        <v>0</v>
      </c>
      <c r="M14" s="312">
        <f>'MA Hodiny'!M14</f>
        <v>0</v>
      </c>
      <c r="N14" s="312">
        <f>'MA Hodiny'!N14</f>
        <v>0</v>
      </c>
      <c r="O14" s="312">
        <f>'MA Hodiny'!O14</f>
        <v>0</v>
      </c>
      <c r="P14" s="312">
        <f>'MA Hodiny'!P14</f>
        <v>0</v>
      </c>
      <c r="Q14" s="312">
        <f>'MA Hodiny'!Q14</f>
        <v>0</v>
      </c>
      <c r="R14" s="312">
        <f>'MA Hodiny'!R14</f>
        <v>0</v>
      </c>
      <c r="S14" s="313">
        <f>'MA Hodiny'!S14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06">
        <f>'MA Hodiny'!E15*Objednávka!C$71</f>
        <v>0</v>
      </c>
      <c r="F15" s="104">
        <f>'MA Hodiny'!F15*Objednávka!D$71</f>
        <v>0</v>
      </c>
      <c r="G15" s="104">
        <f>'MA Hodiny'!G15*Objednávka!E$71</f>
        <v>0</v>
      </c>
      <c r="H15" s="104">
        <f>'MA Hodiny'!H15*Objednávka!F$71</f>
        <v>0</v>
      </c>
      <c r="I15" s="104">
        <f>'MA Hodiny'!I15*Objednávka!G$71</f>
        <v>0</v>
      </c>
      <c r="J15" s="104">
        <f>'MA Hodiny'!J15*Objednávka!H$71</f>
        <v>0</v>
      </c>
      <c r="K15" s="104">
        <f>'MA Hodiny'!K15*Objednávka!I$71</f>
        <v>0</v>
      </c>
      <c r="L15" s="104">
        <f>'MA Hodiny'!L15*Objednávka!J$71</f>
        <v>0</v>
      </c>
      <c r="M15" s="104">
        <f>'MA Hodiny'!M15*Objednávka!K$71</f>
        <v>0</v>
      </c>
      <c r="N15" s="104">
        <f>'MA Hodiny'!N15*Objednávka!L$71</f>
        <v>0</v>
      </c>
      <c r="O15" s="104">
        <f>'MA Hodiny'!O15*Objednávka!M$71</f>
        <v>0</v>
      </c>
      <c r="P15" s="104">
        <f>'MA Hodiny'!P15*Objednávka!N$71</f>
        <v>0</v>
      </c>
      <c r="Q15" s="104">
        <f>'MA Hodiny'!Q15*Objednávka!O$71</f>
        <v>0</v>
      </c>
      <c r="R15" s="104">
        <f>'MA Hodiny'!R15*Objednávka!P$71</f>
        <v>0</v>
      </c>
      <c r="S15" s="307">
        <f>'MA Hodiny'!S15*Objednávka!Q$71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06">
        <f>'MA Hodiny'!E16*Objednávka!C$77</f>
        <v>0</v>
      </c>
      <c r="F16" s="104">
        <f>'MA Hodiny'!F16*Objednávka!D$77</f>
        <v>0</v>
      </c>
      <c r="G16" s="104">
        <f>'MA Hodiny'!G16*Objednávka!E$77</f>
        <v>0</v>
      </c>
      <c r="H16" s="104">
        <f>'MA Hodiny'!H16*Objednávka!F$77</f>
        <v>0</v>
      </c>
      <c r="I16" s="104">
        <f>'MA Hodiny'!I16*Objednávka!G$77</f>
        <v>0</v>
      </c>
      <c r="J16" s="104">
        <f>'MA Hodiny'!J16*Objednávka!H$77</f>
        <v>0</v>
      </c>
      <c r="K16" s="104">
        <f>'MA Hodiny'!K16*Objednávka!I$77</f>
        <v>0</v>
      </c>
      <c r="L16" s="104">
        <f>'MA Hodiny'!L16*Objednávka!J$77</f>
        <v>0</v>
      </c>
      <c r="M16" s="104">
        <f>'MA Hodiny'!M16*Objednávka!K$77</f>
        <v>0</v>
      </c>
      <c r="N16" s="104">
        <f>'MA Hodiny'!N16*Objednávka!L$77</f>
        <v>0</v>
      </c>
      <c r="O16" s="104">
        <f>'MA Hodiny'!O16*Objednávka!M$77</f>
        <v>0</v>
      </c>
      <c r="P16" s="104">
        <f>'MA Hodiny'!P16*Objednávka!N$77</f>
        <v>0</v>
      </c>
      <c r="Q16" s="104">
        <f>'MA Hodiny'!Q16*Objednávka!O$77</f>
        <v>0</v>
      </c>
      <c r="R16" s="104">
        <f>'MA Hodiny'!R16*Objednávka!P$77</f>
        <v>0</v>
      </c>
      <c r="S16" s="307">
        <f>'MA Hodiny'!S16*Objednávka!Q$77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06">
        <f>'MA Hodiny'!E17*Objednávka!C$65</f>
        <v>0</v>
      </c>
      <c r="F17" s="104">
        <f>'MA Hodiny'!F17*Objednávka!D$65</f>
        <v>0</v>
      </c>
      <c r="G17" s="104">
        <f>'MA Hodiny'!G17*Objednávka!E$65</f>
        <v>0</v>
      </c>
      <c r="H17" s="104">
        <f>'MA Hodiny'!H17*Objednávka!F$65</f>
        <v>0</v>
      </c>
      <c r="I17" s="104">
        <f>'MA Hodiny'!I17*Objednávka!G$65</f>
        <v>0</v>
      </c>
      <c r="J17" s="104">
        <f>'MA Hodiny'!J17*Objednávka!H$65</f>
        <v>0</v>
      </c>
      <c r="K17" s="104">
        <f>'MA Hodiny'!K17*Objednávka!I$65</f>
        <v>0</v>
      </c>
      <c r="L17" s="104">
        <f>'MA Hodiny'!L17*Objednávka!J$65</f>
        <v>0</v>
      </c>
      <c r="M17" s="104">
        <f>'MA Hodiny'!M17*Objednávka!K$65</f>
        <v>0</v>
      </c>
      <c r="N17" s="104">
        <f>'MA Hodiny'!N17*Objednávka!L$65</f>
        <v>0</v>
      </c>
      <c r="O17" s="104">
        <f>'MA Hodiny'!O17*Objednávka!M$65</f>
        <v>0</v>
      </c>
      <c r="P17" s="104">
        <f>'MA Hodiny'!P17*Objednávka!N$65</f>
        <v>0</v>
      </c>
      <c r="Q17" s="104">
        <f>'MA Hodiny'!Q17*Objednávka!O$65</f>
        <v>0</v>
      </c>
      <c r="R17" s="104">
        <f>'MA Hodiny'!R17*Objednávka!P$65</f>
        <v>0</v>
      </c>
      <c r="S17" s="307">
        <f>'MA Hodiny'!S17*Objednávka!Q$65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1">
        <f>'MA Hodiny'!E18</f>
        <v>0</v>
      </c>
      <c r="F18" s="312">
        <f>'MA Hodiny'!F18</f>
        <v>0</v>
      </c>
      <c r="G18" s="312">
        <f>'MA Hodiny'!G18</f>
        <v>0</v>
      </c>
      <c r="H18" s="312">
        <f>'MA Hodiny'!H18</f>
        <v>0</v>
      </c>
      <c r="I18" s="312">
        <f>'MA Hodiny'!I18</f>
        <v>0</v>
      </c>
      <c r="J18" s="312">
        <f>'MA Hodiny'!J18</f>
        <v>0</v>
      </c>
      <c r="K18" s="312">
        <f>'MA Hodiny'!K18</f>
        <v>0</v>
      </c>
      <c r="L18" s="312">
        <f>'MA Hodiny'!L18</f>
        <v>0</v>
      </c>
      <c r="M18" s="312">
        <f>'MA Hodiny'!M18</f>
        <v>0</v>
      </c>
      <c r="N18" s="312">
        <f>'MA Hodiny'!N18</f>
        <v>0</v>
      </c>
      <c r="O18" s="312">
        <f>'MA Hodiny'!O18</f>
        <v>0</v>
      </c>
      <c r="P18" s="312">
        <f>'MA Hodiny'!P18</f>
        <v>0</v>
      </c>
      <c r="Q18" s="312">
        <f>'MA Hodiny'!Q18</f>
        <v>0</v>
      </c>
      <c r="R18" s="312">
        <f>'MA Hodiny'!R18</f>
        <v>0</v>
      </c>
      <c r="S18" s="313">
        <f>'MA Hodiny'!S18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18"/>
      <c r="E19" s="311">
        <f>'MA Hodiny'!E19</f>
        <v>0</v>
      </c>
      <c r="F19" s="312">
        <f>'MA Hodiny'!F19</f>
        <v>0</v>
      </c>
      <c r="G19" s="312">
        <f>'MA Hodiny'!G19</f>
        <v>0</v>
      </c>
      <c r="H19" s="312">
        <f>'MA Hodiny'!H19</f>
        <v>0</v>
      </c>
      <c r="I19" s="312">
        <f>'MA Hodiny'!I19</f>
        <v>0</v>
      </c>
      <c r="J19" s="312">
        <f>'MA Hodiny'!J19</f>
        <v>0</v>
      </c>
      <c r="K19" s="312">
        <f>'MA Hodiny'!K19</f>
        <v>0</v>
      </c>
      <c r="L19" s="312">
        <f>'MA Hodiny'!L19</f>
        <v>0</v>
      </c>
      <c r="M19" s="312">
        <f>'MA Hodiny'!M19</f>
        <v>0</v>
      </c>
      <c r="N19" s="312">
        <f>'MA Hodiny'!N19</f>
        <v>0</v>
      </c>
      <c r="O19" s="312">
        <f>'MA Hodiny'!O19</f>
        <v>0</v>
      </c>
      <c r="P19" s="312">
        <f>'MA Hodiny'!P19</f>
        <v>0</v>
      </c>
      <c r="Q19" s="312">
        <f>'MA Hodiny'!Q19</f>
        <v>0</v>
      </c>
      <c r="R19" s="312">
        <f>'MA Hodiny'!R19</f>
        <v>0</v>
      </c>
      <c r="S19" s="313">
        <f>'MA Hodiny'!S19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11">
        <f>'MA Hodiny'!E20</f>
        <v>0</v>
      </c>
      <c r="F20" s="312">
        <f>'MA Hodiny'!F20</f>
        <v>0</v>
      </c>
      <c r="G20" s="312">
        <f>'MA Hodiny'!G20</f>
        <v>0</v>
      </c>
      <c r="H20" s="312">
        <f>'MA Hodiny'!H20</f>
        <v>0</v>
      </c>
      <c r="I20" s="312">
        <f>'MA Hodiny'!I20</f>
        <v>0</v>
      </c>
      <c r="J20" s="312">
        <f>'MA Hodiny'!J20</f>
        <v>0</v>
      </c>
      <c r="K20" s="312">
        <f>'MA Hodiny'!K20</f>
        <v>0</v>
      </c>
      <c r="L20" s="312">
        <f>'MA Hodiny'!L20</f>
        <v>0</v>
      </c>
      <c r="M20" s="312">
        <f>'MA Hodiny'!M20</f>
        <v>0</v>
      </c>
      <c r="N20" s="312">
        <f>'MA Hodiny'!N20</f>
        <v>0</v>
      </c>
      <c r="O20" s="312">
        <f>'MA Hodiny'!O20</f>
        <v>0</v>
      </c>
      <c r="P20" s="312">
        <f>'MA Hodiny'!P20</f>
        <v>0</v>
      </c>
      <c r="Q20" s="312">
        <f>'MA Hodiny'!Q20</f>
        <v>0</v>
      </c>
      <c r="R20" s="312">
        <f>'MA Hodiny'!R20</f>
        <v>0</v>
      </c>
      <c r="S20" s="313">
        <f>'MA Hodiny'!S20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11">
        <f>'MA Hodiny'!E21</f>
        <v>0</v>
      </c>
      <c r="F21" s="312">
        <f>'MA Hodiny'!F21</f>
        <v>0</v>
      </c>
      <c r="G21" s="312">
        <f>'MA Hodiny'!G21</f>
        <v>0</v>
      </c>
      <c r="H21" s="312">
        <f>'MA Hodiny'!H21</f>
        <v>0</v>
      </c>
      <c r="I21" s="312">
        <f>'MA Hodiny'!I21</f>
        <v>0</v>
      </c>
      <c r="J21" s="312">
        <f>'MA Hodiny'!J21</f>
        <v>0</v>
      </c>
      <c r="K21" s="312">
        <f>'MA Hodiny'!K21</f>
        <v>0</v>
      </c>
      <c r="L21" s="312">
        <f>'MA Hodiny'!L21</f>
        <v>0</v>
      </c>
      <c r="M21" s="312">
        <f>'MA Hodiny'!M21</f>
        <v>0</v>
      </c>
      <c r="N21" s="312">
        <f>'MA Hodiny'!N21</f>
        <v>0</v>
      </c>
      <c r="O21" s="312">
        <f>'MA Hodiny'!O21</f>
        <v>0</v>
      </c>
      <c r="P21" s="312">
        <f>'MA Hodiny'!P21</f>
        <v>0</v>
      </c>
      <c r="Q21" s="312">
        <f>'MA Hodiny'!Q21</f>
        <v>0</v>
      </c>
      <c r="R21" s="312">
        <f>'MA Hodiny'!R21</f>
        <v>0</v>
      </c>
      <c r="S21" s="313">
        <f>'MA Hodiny'!S21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311">
        <f>'MA Hodiny'!E22</f>
        <v>0</v>
      </c>
      <c r="F22" s="312">
        <f>'MA Hodiny'!F22</f>
        <v>0</v>
      </c>
      <c r="G22" s="312">
        <f>'MA Hodiny'!G22</f>
        <v>0</v>
      </c>
      <c r="H22" s="312">
        <f>'MA Hodiny'!H22</f>
        <v>0</v>
      </c>
      <c r="I22" s="312">
        <f>'MA Hodiny'!I22</f>
        <v>0</v>
      </c>
      <c r="J22" s="312">
        <f>'MA Hodiny'!J22</f>
        <v>0</v>
      </c>
      <c r="K22" s="312">
        <f>'MA Hodiny'!K22</f>
        <v>0</v>
      </c>
      <c r="L22" s="312">
        <f>'MA Hodiny'!L22</f>
        <v>0</v>
      </c>
      <c r="M22" s="312">
        <f>'MA Hodiny'!M22</f>
        <v>0</v>
      </c>
      <c r="N22" s="312">
        <f>'MA Hodiny'!N22</f>
        <v>0</v>
      </c>
      <c r="O22" s="312">
        <f>'MA Hodiny'!O22</f>
        <v>0</v>
      </c>
      <c r="P22" s="312">
        <f>'MA Hodiny'!P22</f>
        <v>0</v>
      </c>
      <c r="Q22" s="312">
        <f>'MA Hodiny'!Q22</f>
        <v>0</v>
      </c>
      <c r="R22" s="312">
        <f>'MA Hodiny'!R22</f>
        <v>0</v>
      </c>
      <c r="S22" s="313">
        <f>'MA Hodiny'!S22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311">
        <f>'MA Hodiny'!E23</f>
        <v>0</v>
      </c>
      <c r="F23" s="312">
        <f>'MA Hodiny'!F23</f>
        <v>0</v>
      </c>
      <c r="G23" s="312">
        <f>'MA Hodiny'!G23</f>
        <v>0</v>
      </c>
      <c r="H23" s="312">
        <f>'MA Hodiny'!H23</f>
        <v>0</v>
      </c>
      <c r="I23" s="312">
        <f>'MA Hodiny'!I23</f>
        <v>0</v>
      </c>
      <c r="J23" s="312">
        <f>'MA Hodiny'!J23</f>
        <v>0</v>
      </c>
      <c r="K23" s="312">
        <f>'MA Hodiny'!K23</f>
        <v>0</v>
      </c>
      <c r="L23" s="312">
        <f>'MA Hodiny'!L23</f>
        <v>0</v>
      </c>
      <c r="M23" s="312">
        <f>'MA Hodiny'!M23</f>
        <v>0</v>
      </c>
      <c r="N23" s="312">
        <f>'MA Hodiny'!N23</f>
        <v>0</v>
      </c>
      <c r="O23" s="312">
        <f>'MA Hodiny'!O23</f>
        <v>0</v>
      </c>
      <c r="P23" s="312">
        <f>'MA Hodiny'!P23</f>
        <v>0</v>
      </c>
      <c r="Q23" s="312">
        <f>'MA Hodiny'!Q23</f>
        <v>0</v>
      </c>
      <c r="R23" s="312">
        <f>'MA Hodiny'!R23</f>
        <v>0</v>
      </c>
      <c r="S23" s="313">
        <f>'MA Hodiny'!S23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18"/>
      <c r="E24" s="311">
        <f>'MA Hodiny'!E24</f>
        <v>0</v>
      </c>
      <c r="F24" s="312">
        <f>'MA Hodiny'!F24</f>
        <v>0</v>
      </c>
      <c r="G24" s="312">
        <f>'MA Hodiny'!G24</f>
        <v>0</v>
      </c>
      <c r="H24" s="312">
        <f>'MA Hodiny'!H24</f>
        <v>0</v>
      </c>
      <c r="I24" s="312">
        <f>'MA Hodiny'!I24</f>
        <v>0</v>
      </c>
      <c r="J24" s="312">
        <f>'MA Hodiny'!J24</f>
        <v>0</v>
      </c>
      <c r="K24" s="312">
        <f>'MA Hodiny'!K24</f>
        <v>0</v>
      </c>
      <c r="L24" s="312">
        <f>'MA Hodiny'!L24</f>
        <v>0</v>
      </c>
      <c r="M24" s="312">
        <f>'MA Hodiny'!M24</f>
        <v>0</v>
      </c>
      <c r="N24" s="312">
        <f>'MA Hodiny'!N24</f>
        <v>0</v>
      </c>
      <c r="O24" s="312">
        <f>'MA Hodiny'!O24</f>
        <v>0</v>
      </c>
      <c r="P24" s="312">
        <f>'MA Hodiny'!P24</f>
        <v>0</v>
      </c>
      <c r="Q24" s="312">
        <f>'MA Hodiny'!Q24</f>
        <v>0</v>
      </c>
      <c r="R24" s="312">
        <f>'MA Hodiny'!R24</f>
        <v>0</v>
      </c>
      <c r="S24" s="313">
        <f>'MA Hodiny'!S24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18"/>
      <c r="E25" s="311">
        <f>'MA Hodiny'!E25</f>
        <v>0</v>
      </c>
      <c r="F25" s="312">
        <f>'MA Hodiny'!F25</f>
        <v>0</v>
      </c>
      <c r="G25" s="312">
        <f>'MA Hodiny'!G25</f>
        <v>0</v>
      </c>
      <c r="H25" s="312">
        <f>'MA Hodiny'!H25</f>
        <v>0</v>
      </c>
      <c r="I25" s="312">
        <f>'MA Hodiny'!I25</f>
        <v>0</v>
      </c>
      <c r="J25" s="312">
        <f>'MA Hodiny'!J25</f>
        <v>0</v>
      </c>
      <c r="K25" s="312">
        <f>'MA Hodiny'!K25</f>
        <v>0</v>
      </c>
      <c r="L25" s="312">
        <f>'MA Hodiny'!L25</f>
        <v>0</v>
      </c>
      <c r="M25" s="312">
        <f>'MA Hodiny'!M25</f>
        <v>0</v>
      </c>
      <c r="N25" s="312">
        <f>'MA Hodiny'!N25</f>
        <v>0</v>
      </c>
      <c r="O25" s="312">
        <f>'MA Hodiny'!O25</f>
        <v>0</v>
      </c>
      <c r="P25" s="312">
        <f>'MA Hodiny'!P25</f>
        <v>0</v>
      </c>
      <c r="Q25" s="312">
        <f>'MA Hodiny'!Q25</f>
        <v>0</v>
      </c>
      <c r="R25" s="312">
        <f>'MA Hodiny'!R25</f>
        <v>0</v>
      </c>
      <c r="S25" s="313">
        <f>'MA Hodiny'!S25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18"/>
      <c r="E26" s="311">
        <f>'MA Hodiny'!E26</f>
        <v>0</v>
      </c>
      <c r="F26" s="312">
        <f>'MA Hodiny'!F26</f>
        <v>0</v>
      </c>
      <c r="G26" s="312">
        <f>'MA Hodiny'!G26</f>
        <v>0</v>
      </c>
      <c r="H26" s="312">
        <f>'MA Hodiny'!H26</f>
        <v>0</v>
      </c>
      <c r="I26" s="312">
        <f>'MA Hodiny'!I26</f>
        <v>0</v>
      </c>
      <c r="J26" s="312">
        <f>'MA Hodiny'!J26</f>
        <v>0</v>
      </c>
      <c r="K26" s="312">
        <f>'MA Hodiny'!K26</f>
        <v>0</v>
      </c>
      <c r="L26" s="312">
        <f>'MA Hodiny'!L26</f>
        <v>0</v>
      </c>
      <c r="M26" s="312">
        <f>'MA Hodiny'!M26</f>
        <v>0</v>
      </c>
      <c r="N26" s="312">
        <f>'MA Hodiny'!N26</f>
        <v>0</v>
      </c>
      <c r="O26" s="312">
        <f>'MA Hodiny'!O26</f>
        <v>0</v>
      </c>
      <c r="P26" s="312">
        <f>'MA Hodiny'!P26</f>
        <v>0</v>
      </c>
      <c r="Q26" s="312">
        <f>'MA Hodiny'!Q26</f>
        <v>0</v>
      </c>
      <c r="R26" s="312">
        <f>'MA Hodiny'!R26</f>
        <v>0</v>
      </c>
      <c r="S26" s="313">
        <f>'MA Hodiny'!S26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111"/>
      <c r="E27" s="311">
        <f>'MA Hodiny'!E27</f>
        <v>0</v>
      </c>
      <c r="F27" s="312">
        <f>'MA Hodiny'!F27</f>
        <v>0</v>
      </c>
      <c r="G27" s="312">
        <f>'MA Hodiny'!G27</f>
        <v>0</v>
      </c>
      <c r="H27" s="312">
        <f>'MA Hodiny'!H27</f>
        <v>0</v>
      </c>
      <c r="I27" s="312">
        <f>'MA Hodiny'!I27</f>
        <v>0</v>
      </c>
      <c r="J27" s="312">
        <f>'MA Hodiny'!J27</f>
        <v>0</v>
      </c>
      <c r="K27" s="312">
        <f>'MA Hodiny'!K27</f>
        <v>0</v>
      </c>
      <c r="L27" s="312">
        <f>'MA Hodiny'!L27</f>
        <v>0</v>
      </c>
      <c r="M27" s="312">
        <f>'MA Hodiny'!M27</f>
        <v>0</v>
      </c>
      <c r="N27" s="312">
        <f>'MA Hodiny'!N27</f>
        <v>0</v>
      </c>
      <c r="O27" s="312">
        <f>'MA Hodiny'!O27</f>
        <v>0</v>
      </c>
      <c r="P27" s="312">
        <f>'MA Hodiny'!P27</f>
        <v>0</v>
      </c>
      <c r="Q27" s="312">
        <f>'MA Hodiny'!Q27</f>
        <v>0</v>
      </c>
      <c r="R27" s="312">
        <f>'MA Hodiny'!R27</f>
        <v>0</v>
      </c>
      <c r="S27" s="313">
        <f>'MA Hodiny'!S27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343</v>
      </c>
      <c r="C28" s="9"/>
      <c r="D28" s="61" t="s">
        <v>346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ht="15.75" thickBot="1" x14ac:dyDescent="0.3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34">
        <v>27</v>
      </c>
      <c r="B30" s="259" t="s">
        <v>344</v>
      </c>
      <c r="C30" s="259"/>
      <c r="D30" s="257" t="s">
        <v>345</v>
      </c>
      <c r="E30" s="205">
        <f>IFERROR(E28/E29,0)</f>
        <v>0</v>
      </c>
      <c r="F30" s="205">
        <f t="shared" ref="F30:S30" si="3">IFERROR(F28/F29,0)</f>
        <v>0</v>
      </c>
      <c r="G30" s="205">
        <f t="shared" si="3"/>
        <v>0</v>
      </c>
      <c r="H30" s="205">
        <f t="shared" si="3"/>
        <v>0</v>
      </c>
      <c r="I30" s="205">
        <f t="shared" si="3"/>
        <v>0</v>
      </c>
      <c r="J30" s="205">
        <f t="shared" si="3"/>
        <v>0</v>
      </c>
      <c r="K30" s="205">
        <f t="shared" si="3"/>
        <v>0</v>
      </c>
      <c r="L30" s="205">
        <f t="shared" si="3"/>
        <v>0</v>
      </c>
      <c r="M30" s="205">
        <f t="shared" si="3"/>
        <v>0</v>
      </c>
      <c r="N30" s="205">
        <f t="shared" si="3"/>
        <v>0</v>
      </c>
      <c r="O30" s="205">
        <f t="shared" si="3"/>
        <v>0</v>
      </c>
      <c r="P30" s="205">
        <f t="shared" si="3"/>
        <v>0</v>
      </c>
      <c r="Q30" s="205">
        <f t="shared" si="3"/>
        <v>0</v>
      </c>
      <c r="R30" s="205">
        <f t="shared" si="3"/>
        <v>0</v>
      </c>
      <c r="S30" s="205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t="15" hidden="1" x14ac:dyDescent="0.25">
      <c r="E31" s="262"/>
    </row>
  </sheetData>
  <sheetProtection algorithmName="SHA-512" hashValue="8tXGh/pCbZFPOMjOY9eYL53WD9U9nawlEg6zRoqop6rO4usg6gtsYxd2lEsgDiBTyITxbb2S4xWK98pSIW1i9g==" saltValue="dYEqe62ySUywGo6uqmWDc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/>
  </sheetPr>
  <dimension ref="A1:U30"/>
  <sheetViews>
    <sheetView showGridLines="0" zoomScaleNormal="100" workbookViewId="0">
      <pane xSplit="4" topLeftCell="E1" activePane="topRight" state="frozen"/>
      <selection activeCell="E1" sqref="E1:F1048576"/>
      <selection pane="topRight" activeCell="E11" sqref="E11"/>
    </sheetView>
  </sheetViews>
  <sheetFormatPr defaultColWidth="0" defaultRowHeight="15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1" t="s">
        <v>143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'MA Vozidlo'!E3*Objednávka!C$59</f>
        <v>0</v>
      </c>
      <c r="F3" s="83">
        <f>'MA Vozidlo'!F3*Objednávka!D$59</f>
        <v>0</v>
      </c>
      <c r="G3" s="83">
        <f>'MA Vozidlo'!G3*Objednávka!E$59</f>
        <v>0</v>
      </c>
      <c r="H3" s="83">
        <f>'MA Vozidlo'!H3*Objednávka!F$59</f>
        <v>0</v>
      </c>
      <c r="I3" s="83">
        <f>'MA Vozidlo'!I3*Objednávka!G$59</f>
        <v>0</v>
      </c>
      <c r="J3" s="83">
        <f>'MA Vozidlo'!J3*Objednávka!H$59</f>
        <v>0</v>
      </c>
      <c r="K3" s="83">
        <f>'MA Vozidlo'!K3*Objednávka!I$59</f>
        <v>0</v>
      </c>
      <c r="L3" s="83">
        <f>'MA Vozidlo'!L3*Objednávka!J$59</f>
        <v>0</v>
      </c>
      <c r="M3" s="83">
        <f>'MA Vozidlo'!M3*Objednávka!K$59</f>
        <v>0</v>
      </c>
      <c r="N3" s="83">
        <f>'MA Vozidlo'!N3*Objednávka!L$59</f>
        <v>0</v>
      </c>
      <c r="O3" s="83">
        <f>'MA Vozidlo'!O3*Objednávka!M$59</f>
        <v>0</v>
      </c>
      <c r="P3" s="83">
        <f>'MA Vozidlo'!P3*Objednávka!N$59</f>
        <v>0</v>
      </c>
      <c r="Q3" s="83">
        <f>'MA Vozidlo'!Q3*Objednávka!O$59</f>
        <v>0</v>
      </c>
      <c r="R3" s="83">
        <f>'MA Vozidlo'!R3*Objednávka!P$59</f>
        <v>0</v>
      </c>
      <c r="S3" s="83">
        <f>'MA Vozidlo'!S3*Objednávka!Q$59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>'MA Vozidlo'!E4*Objednávka!C$59</f>
        <v>0</v>
      </c>
      <c r="F4" s="90">
        <f>'MA Vozidlo'!F4*Objednávka!D$59</f>
        <v>0</v>
      </c>
      <c r="G4" s="90">
        <f>'MA Vozidlo'!G4*Objednávka!E$59</f>
        <v>0</v>
      </c>
      <c r="H4" s="90">
        <f>'MA Vozidlo'!H4*Objednávka!F$59</f>
        <v>0</v>
      </c>
      <c r="I4" s="90">
        <f>'MA Vozidlo'!I4*Objednávka!G$59</f>
        <v>0</v>
      </c>
      <c r="J4" s="90">
        <f>'MA Vozidlo'!J4*Objednávka!H$59</f>
        <v>0</v>
      </c>
      <c r="K4" s="90">
        <f>'MA Vozidlo'!K4*Objednávka!I$59</f>
        <v>0</v>
      </c>
      <c r="L4" s="90">
        <f>'MA Vozidlo'!L4*Objednávka!J$59</f>
        <v>0</v>
      </c>
      <c r="M4" s="90">
        <f>'MA Vozidlo'!M4*Objednávka!K$59</f>
        <v>0</v>
      </c>
      <c r="N4" s="90">
        <f>'MA Vozidlo'!N4*Objednávka!L$59</f>
        <v>0</v>
      </c>
      <c r="O4" s="90">
        <f>'MA Vozidlo'!O4*Objednávka!M$59</f>
        <v>0</v>
      </c>
      <c r="P4" s="90">
        <f>'MA Vozidlo'!P4*Objednávka!N$59</f>
        <v>0</v>
      </c>
      <c r="Q4" s="90">
        <f>'MA Vozidlo'!Q4*Objednávka!O$59</f>
        <v>0</v>
      </c>
      <c r="R4" s="90">
        <f>'MA Vozidlo'!R4*Objednávka!P$59</f>
        <v>0</v>
      </c>
      <c r="S4" s="90">
        <f>'MA Vozidlo'!S4*Objednávka!Q$59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'MA Vozidlo'!E5*Objednávka!C$59</f>
        <v>0</v>
      </c>
      <c r="F5" s="90">
        <f>'MA Vozidlo'!F5*Objednávka!D$59</f>
        <v>0</v>
      </c>
      <c r="G5" s="90">
        <f>'MA Vozidlo'!G5*Objednávka!E$59</f>
        <v>0</v>
      </c>
      <c r="H5" s="90">
        <f>'MA Vozidlo'!H5*Objednávka!F$59</f>
        <v>0</v>
      </c>
      <c r="I5" s="90">
        <f>'MA Vozidlo'!I5*Objednávka!G$59</f>
        <v>0</v>
      </c>
      <c r="J5" s="90">
        <f>'MA Vozidlo'!J5*Objednávka!H$59</f>
        <v>0</v>
      </c>
      <c r="K5" s="90">
        <f>'MA Vozidlo'!K5*Objednávka!I$59</f>
        <v>0</v>
      </c>
      <c r="L5" s="90">
        <f>'MA Vozidlo'!L5*Objednávka!J$59</f>
        <v>0</v>
      </c>
      <c r="M5" s="90">
        <f>'MA Vozidlo'!M5*Objednávka!K$59</f>
        <v>0</v>
      </c>
      <c r="N5" s="90">
        <f>'MA Vozidlo'!N5*Objednávka!L$59</f>
        <v>0</v>
      </c>
      <c r="O5" s="90">
        <f>'MA Vozidlo'!O5*Objednávka!M$59</f>
        <v>0</v>
      </c>
      <c r="P5" s="90">
        <f>'MA Vozidlo'!P5*Objednávka!N$59</f>
        <v>0</v>
      </c>
      <c r="Q5" s="90">
        <f>'MA Vozidlo'!Q5*Objednávka!O$59</f>
        <v>0</v>
      </c>
      <c r="R5" s="90">
        <f>'MA Vozidlo'!R5*Objednávka!P$59</f>
        <v>0</v>
      </c>
      <c r="S5" s="90">
        <f>'MA Vozidlo'!S5*Objednávka!Q$59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'MA Vozidlo'!E6*Objednávka!C$59</f>
        <v>0</v>
      </c>
      <c r="F6" s="90">
        <f>'MA Vozidlo'!F6*Objednávka!D$59</f>
        <v>0</v>
      </c>
      <c r="G6" s="90">
        <f>'MA Vozidlo'!G6*Objednávka!E$59</f>
        <v>0</v>
      </c>
      <c r="H6" s="90">
        <f>'MA Vozidlo'!H6*Objednávka!F$59</f>
        <v>0</v>
      </c>
      <c r="I6" s="90">
        <f>'MA Vozidlo'!I6*Objednávka!G$59</f>
        <v>0</v>
      </c>
      <c r="J6" s="90">
        <f>'MA Vozidlo'!J6*Objednávka!H$59</f>
        <v>0</v>
      </c>
      <c r="K6" s="90">
        <f>'MA Vozidlo'!K6*Objednávka!I$59</f>
        <v>0</v>
      </c>
      <c r="L6" s="90">
        <f>'MA Vozidlo'!L6*Objednávka!J$59</f>
        <v>0</v>
      </c>
      <c r="M6" s="90">
        <f>'MA Vozidlo'!M6*Objednávka!K$59</f>
        <v>0</v>
      </c>
      <c r="N6" s="90">
        <f>'MA Vozidlo'!N6*Objednávka!L$59</f>
        <v>0</v>
      </c>
      <c r="O6" s="90">
        <f>'MA Vozidlo'!O6*Objednávka!M$59</f>
        <v>0</v>
      </c>
      <c r="P6" s="90">
        <f>'MA Vozidlo'!P6*Objednávka!N$59</f>
        <v>0</v>
      </c>
      <c r="Q6" s="90">
        <f>'MA Vozidlo'!Q6*Objednávka!O$59</f>
        <v>0</v>
      </c>
      <c r="R6" s="90">
        <f>'MA Vozidlo'!R6*Objednávka!P$59</f>
        <v>0</v>
      </c>
      <c r="S6" s="90">
        <f>'MA Vozidlo'!S6*Objednávka!Q$59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'MA Vozidlo'!E7*Objednávka!C$59</f>
        <v>0</v>
      </c>
      <c r="F7" s="90">
        <f>'MA Vozidlo'!F7*Objednávka!D$59</f>
        <v>0</v>
      </c>
      <c r="G7" s="90">
        <f>'MA Vozidlo'!G7*Objednávka!E$59</f>
        <v>0</v>
      </c>
      <c r="H7" s="90">
        <f>'MA Vozidlo'!H7*Objednávka!F$59</f>
        <v>0</v>
      </c>
      <c r="I7" s="90">
        <f>'MA Vozidlo'!I7*Objednávka!G$59</f>
        <v>0</v>
      </c>
      <c r="J7" s="90">
        <f>'MA Vozidlo'!J7*Objednávka!H$59</f>
        <v>0</v>
      </c>
      <c r="K7" s="90">
        <f>'MA Vozidlo'!K7*Objednávka!I$59</f>
        <v>0</v>
      </c>
      <c r="L7" s="90">
        <f>'MA Vozidlo'!L7*Objednávka!J$59</f>
        <v>0</v>
      </c>
      <c r="M7" s="90">
        <f>'MA Vozidlo'!M7*Objednávka!K$59</f>
        <v>0</v>
      </c>
      <c r="N7" s="90">
        <f>'MA Vozidlo'!N7*Objednávka!L$59</f>
        <v>0</v>
      </c>
      <c r="O7" s="90">
        <f>'MA Vozidlo'!O7*Objednávka!M$59</f>
        <v>0</v>
      </c>
      <c r="P7" s="90">
        <f>'MA Vozidlo'!P7*Objednávka!N$59</f>
        <v>0</v>
      </c>
      <c r="Q7" s="90">
        <f>'MA Vozidlo'!Q7*Objednávka!O$59</f>
        <v>0</v>
      </c>
      <c r="R7" s="90">
        <f>'MA Vozidlo'!R7*Objednávka!P$59</f>
        <v>0</v>
      </c>
      <c r="S7" s="90">
        <f>'MA Vozidlo'!S7*Objednávka!Q$59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104">
        <f>'MA Vozidlo'!E8</f>
        <v>0</v>
      </c>
      <c r="F8" s="104">
        <f>'MA Vozidlo'!F8</f>
        <v>0</v>
      </c>
      <c r="G8" s="104">
        <f>'MA Vozidlo'!G8</f>
        <v>0</v>
      </c>
      <c r="H8" s="104">
        <f>'MA Vozidlo'!H8</f>
        <v>0</v>
      </c>
      <c r="I8" s="104">
        <f>'MA Vozidlo'!I8</f>
        <v>0</v>
      </c>
      <c r="J8" s="104">
        <f>'MA Vozidlo'!J8</f>
        <v>0</v>
      </c>
      <c r="K8" s="104">
        <f>'MA Vozidlo'!K8</f>
        <v>0</v>
      </c>
      <c r="L8" s="104">
        <f>'MA Vozidlo'!L8</f>
        <v>0</v>
      </c>
      <c r="M8" s="104">
        <f>'MA Vozidlo'!M8</f>
        <v>0</v>
      </c>
      <c r="N8" s="104">
        <f>'MA Vozidlo'!N8</f>
        <v>0</v>
      </c>
      <c r="O8" s="104">
        <f>'MA Vozidlo'!O8</f>
        <v>0</v>
      </c>
      <c r="P8" s="104">
        <f>'MA Vozidlo'!P8</f>
        <v>0</v>
      </c>
      <c r="Q8" s="104">
        <f>'MA Vozidlo'!Q8</f>
        <v>0</v>
      </c>
      <c r="R8" s="104">
        <f>'MA Vozidlo'!R8</f>
        <v>0</v>
      </c>
      <c r="S8" s="104">
        <f>'MA Vozidlo'!S8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'MA Vozidlo'!E9*Objednávka!C$59</f>
        <v>0</v>
      </c>
      <c r="F9" s="90">
        <f>'MA Vozidlo'!F9*Objednávka!D$59</f>
        <v>0</v>
      </c>
      <c r="G9" s="90">
        <f>'MA Vozidlo'!G9*Objednávka!E$59</f>
        <v>0</v>
      </c>
      <c r="H9" s="90">
        <f>'MA Vozidlo'!H9*Objednávka!F$59</f>
        <v>0</v>
      </c>
      <c r="I9" s="90">
        <f>'MA Vozidlo'!I9*Objednávka!G$59</f>
        <v>0</v>
      </c>
      <c r="J9" s="90">
        <f>'MA Vozidlo'!J9*Objednávka!H$59</f>
        <v>0</v>
      </c>
      <c r="K9" s="90">
        <f>'MA Vozidlo'!K9*Objednávka!I$59</f>
        <v>0</v>
      </c>
      <c r="L9" s="90">
        <f>'MA Vozidlo'!L9*Objednávka!J$59</f>
        <v>0</v>
      </c>
      <c r="M9" s="90">
        <f>'MA Vozidlo'!M9*Objednávka!K$59</f>
        <v>0</v>
      </c>
      <c r="N9" s="90">
        <f>'MA Vozidlo'!N9*Objednávka!L$59</f>
        <v>0</v>
      </c>
      <c r="O9" s="90">
        <f>'MA Vozidlo'!O9*Objednávka!M$59</f>
        <v>0</v>
      </c>
      <c r="P9" s="90">
        <f>'MA Vozidlo'!P9*Objednávka!N$59</f>
        <v>0</v>
      </c>
      <c r="Q9" s="90">
        <f>'MA Vozidlo'!Q9*Objednávka!O$59</f>
        <v>0</v>
      </c>
      <c r="R9" s="90">
        <f>'MA Vozidlo'!R9*Objednávka!P$59</f>
        <v>0</v>
      </c>
      <c r="S9" s="90">
        <f>'MA Vozidlo'!S9*Objednávka!Q$59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104">
        <f>'MA Vozidlo'!E10</f>
        <v>0</v>
      </c>
      <c r="F10" s="104">
        <f>'MA Vozidlo'!F10</f>
        <v>0</v>
      </c>
      <c r="G10" s="104">
        <f>'MA Vozidlo'!G10</f>
        <v>0</v>
      </c>
      <c r="H10" s="104">
        <f>'MA Vozidlo'!H10</f>
        <v>0</v>
      </c>
      <c r="I10" s="104">
        <f>'MA Vozidlo'!I10</f>
        <v>0</v>
      </c>
      <c r="J10" s="104">
        <f>'MA Vozidlo'!J10</f>
        <v>0</v>
      </c>
      <c r="K10" s="104">
        <f>'MA Vozidlo'!K10</f>
        <v>0</v>
      </c>
      <c r="L10" s="104">
        <f>'MA Vozidlo'!L10</f>
        <v>0</v>
      </c>
      <c r="M10" s="104">
        <f>'MA Vozidlo'!M10</f>
        <v>0</v>
      </c>
      <c r="N10" s="104">
        <f>'MA Vozidlo'!N10</f>
        <v>0</v>
      </c>
      <c r="O10" s="104">
        <f>'MA Vozidlo'!O10</f>
        <v>0</v>
      </c>
      <c r="P10" s="104">
        <f>'MA Vozidlo'!P10</f>
        <v>0</v>
      </c>
      <c r="Q10" s="104">
        <f>'MA Vozidlo'!Q10</f>
        <v>0</v>
      </c>
      <c r="R10" s="104">
        <f>'MA Vozidlo'!R10</f>
        <v>0</v>
      </c>
      <c r="S10" s="104">
        <f>'MA Vozidlo'!S10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'MA Vozidlo'!E11*Objednávka!C$59</f>
        <v>0</v>
      </c>
      <c r="F11" s="90">
        <f>'MA Vozidlo'!F11*Objednávka!D$59</f>
        <v>0</v>
      </c>
      <c r="G11" s="90">
        <f>'MA Vozidlo'!G11*Objednávka!E$59</f>
        <v>0</v>
      </c>
      <c r="H11" s="90">
        <f>'MA Vozidlo'!H11*Objednávka!F$59</f>
        <v>0</v>
      </c>
      <c r="I11" s="90">
        <f>'MA Vozidlo'!I11*Objednávka!G$59</f>
        <v>0</v>
      </c>
      <c r="J11" s="90">
        <f>'MA Vozidlo'!J11*Objednávka!H$59</f>
        <v>0</v>
      </c>
      <c r="K11" s="90">
        <f>'MA Vozidlo'!K11*Objednávka!I$59</f>
        <v>0</v>
      </c>
      <c r="L11" s="90">
        <f>'MA Vozidlo'!L11*Objednávka!J$59</f>
        <v>0</v>
      </c>
      <c r="M11" s="90">
        <f>'MA Vozidlo'!M11*Objednávka!K$59</f>
        <v>0</v>
      </c>
      <c r="N11" s="90">
        <f>'MA Vozidlo'!N11*Objednávka!L$59</f>
        <v>0</v>
      </c>
      <c r="O11" s="90">
        <f>'MA Vozidlo'!O11*Objednávka!M$59</f>
        <v>0</v>
      </c>
      <c r="P11" s="90">
        <f>'MA Vozidlo'!P11*Objednávka!N$59</f>
        <v>0</v>
      </c>
      <c r="Q11" s="90">
        <f>'MA Vozidlo'!Q11*Objednávka!O$59</f>
        <v>0</v>
      </c>
      <c r="R11" s="90">
        <f>'MA Vozidlo'!R11*Objednávka!P$59</f>
        <v>0</v>
      </c>
      <c r="S11" s="90">
        <f>'MA Vozidlo'!S11*Objednávka!Q$59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'MA Vozidlo'!E12*Objednávka!C$59</f>
        <v>0</v>
      </c>
      <c r="F12" s="90">
        <f>'MA Vozidlo'!F12*Objednávka!D$59</f>
        <v>0</v>
      </c>
      <c r="G12" s="90">
        <f>'MA Vozidlo'!G12*Objednávka!E$59</f>
        <v>0</v>
      </c>
      <c r="H12" s="90">
        <f>'MA Vozidlo'!H12*Objednávka!F$59</f>
        <v>0</v>
      </c>
      <c r="I12" s="90">
        <f>'MA Vozidlo'!I12*Objednávka!G$59</f>
        <v>0</v>
      </c>
      <c r="J12" s="90">
        <f>'MA Vozidlo'!J12*Objednávka!H$59</f>
        <v>0</v>
      </c>
      <c r="K12" s="90">
        <f>'MA Vozidlo'!K12*Objednávka!I$59</f>
        <v>0</v>
      </c>
      <c r="L12" s="90">
        <f>'MA Vozidlo'!L12*Objednávka!J$59</f>
        <v>0</v>
      </c>
      <c r="M12" s="90">
        <f>'MA Vozidlo'!M12*Objednávka!K$59</f>
        <v>0</v>
      </c>
      <c r="N12" s="90">
        <f>'MA Vozidlo'!N12*Objednávka!L$59</f>
        <v>0</v>
      </c>
      <c r="O12" s="90">
        <f>'MA Vozidlo'!O12*Objednávka!M$59</f>
        <v>0</v>
      </c>
      <c r="P12" s="90">
        <f>'MA Vozidlo'!P12*Objednávka!N$59</f>
        <v>0</v>
      </c>
      <c r="Q12" s="90">
        <f>'MA Vozidlo'!Q12*Objednávka!O$59</f>
        <v>0</v>
      </c>
      <c r="R12" s="90">
        <f>'MA Vozidlo'!R12*Objednávka!P$59</f>
        <v>0</v>
      </c>
      <c r="S12" s="90">
        <f>'MA Vozidlo'!S12*Objednávka!Q$59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'MA Vozidlo'!E13*Objednávka!C$59</f>
        <v>0</v>
      </c>
      <c r="F13" s="90">
        <f>'MA Vozidlo'!F13*Objednávka!D$59</f>
        <v>0</v>
      </c>
      <c r="G13" s="90">
        <f>'MA Vozidlo'!G13*Objednávka!E$59</f>
        <v>0</v>
      </c>
      <c r="H13" s="90">
        <f>'MA Vozidlo'!H13*Objednávka!F$59</f>
        <v>0</v>
      </c>
      <c r="I13" s="90">
        <f>'MA Vozidlo'!I13*Objednávka!G$59</f>
        <v>0</v>
      </c>
      <c r="J13" s="90">
        <f>'MA Vozidlo'!J13*Objednávka!H$59</f>
        <v>0</v>
      </c>
      <c r="K13" s="90">
        <f>'MA Vozidlo'!K13*Objednávka!I$59</f>
        <v>0</v>
      </c>
      <c r="L13" s="90">
        <f>'MA Vozidlo'!L13*Objednávka!J$59</f>
        <v>0</v>
      </c>
      <c r="M13" s="90">
        <f>'MA Vozidlo'!M13*Objednávka!K$59</f>
        <v>0</v>
      </c>
      <c r="N13" s="90">
        <f>'MA Vozidlo'!N13*Objednávka!L$59</f>
        <v>0</v>
      </c>
      <c r="O13" s="90">
        <f>'MA Vozidlo'!O13*Objednávka!M$59</f>
        <v>0</v>
      </c>
      <c r="P13" s="90">
        <f>'MA Vozidlo'!P13*Objednávka!N$59</f>
        <v>0</v>
      </c>
      <c r="Q13" s="90">
        <f>'MA Vozidlo'!Q13*Objednávka!O$59</f>
        <v>0</v>
      </c>
      <c r="R13" s="90">
        <f>'MA Vozidlo'!R13*Objednávka!P$59</f>
        <v>0</v>
      </c>
      <c r="S13" s="90">
        <f>'MA Vozidlo'!S13*Objednávka!Q$59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'MA Vozidlo'!E14*Objednávka!C$59</f>
        <v>0</v>
      </c>
      <c r="F14" s="90">
        <f>'MA Vozidlo'!F14*Objednávka!D$59</f>
        <v>0</v>
      </c>
      <c r="G14" s="90">
        <f>'MA Vozidlo'!G14*Objednávka!E$59</f>
        <v>0</v>
      </c>
      <c r="H14" s="90">
        <f>'MA Vozidlo'!H14*Objednávka!F$59</f>
        <v>0</v>
      </c>
      <c r="I14" s="90">
        <f>'MA Vozidlo'!I14*Objednávka!G$59</f>
        <v>0</v>
      </c>
      <c r="J14" s="90">
        <f>'MA Vozidlo'!J14*Objednávka!H$59</f>
        <v>0</v>
      </c>
      <c r="K14" s="90">
        <f>'MA Vozidlo'!K14*Objednávka!I$59</f>
        <v>0</v>
      </c>
      <c r="L14" s="90">
        <f>'MA Vozidlo'!L14*Objednávka!J$59</f>
        <v>0</v>
      </c>
      <c r="M14" s="90">
        <f>'MA Vozidlo'!M14*Objednávka!K$59</f>
        <v>0</v>
      </c>
      <c r="N14" s="90">
        <f>'MA Vozidlo'!N14*Objednávka!L$59</f>
        <v>0</v>
      </c>
      <c r="O14" s="90">
        <f>'MA Vozidlo'!O14*Objednávka!M$59</f>
        <v>0</v>
      </c>
      <c r="P14" s="90">
        <f>'MA Vozidlo'!P14*Objednávka!N$59</f>
        <v>0</v>
      </c>
      <c r="Q14" s="90">
        <f>'MA Vozidlo'!Q14*Objednávka!O$59</f>
        <v>0</v>
      </c>
      <c r="R14" s="90">
        <f>'MA Vozidlo'!R14*Objednávka!P$59</f>
        <v>0</v>
      </c>
      <c r="S14" s="90">
        <f>'MA Vozidlo'!S14*Objednávka!Q$59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'MA Vozidlo'!E15*Objednávka!C$59</f>
        <v>0</v>
      </c>
      <c r="F15" s="90">
        <f>'MA Vozidlo'!F15*Objednávka!D$59</f>
        <v>0</v>
      </c>
      <c r="G15" s="90">
        <f>'MA Vozidlo'!G15*Objednávka!E$59</f>
        <v>0</v>
      </c>
      <c r="H15" s="90">
        <f>'MA Vozidlo'!H15*Objednávka!F$59</f>
        <v>0</v>
      </c>
      <c r="I15" s="90">
        <f>'MA Vozidlo'!I15*Objednávka!G$59</f>
        <v>0</v>
      </c>
      <c r="J15" s="90">
        <f>'MA Vozidlo'!J15*Objednávka!H$59</f>
        <v>0</v>
      </c>
      <c r="K15" s="90">
        <f>'MA Vozidlo'!K15*Objednávka!I$59</f>
        <v>0</v>
      </c>
      <c r="L15" s="90">
        <f>'MA Vozidlo'!L15*Objednávka!J$59</f>
        <v>0</v>
      </c>
      <c r="M15" s="90">
        <f>'MA Vozidlo'!M15*Objednávka!K$59</f>
        <v>0</v>
      </c>
      <c r="N15" s="90">
        <f>'MA Vozidlo'!N15*Objednávka!L$59</f>
        <v>0</v>
      </c>
      <c r="O15" s="90">
        <f>'MA Vozidlo'!O15*Objednávka!M$59</f>
        <v>0</v>
      </c>
      <c r="P15" s="90">
        <f>'MA Vozidlo'!P15*Objednávka!N$59</f>
        <v>0</v>
      </c>
      <c r="Q15" s="90">
        <f>'MA Vozidlo'!Q15*Objednávka!O$59</f>
        <v>0</v>
      </c>
      <c r="R15" s="90">
        <f>'MA Vozidlo'!R15*Objednávka!P$59</f>
        <v>0</v>
      </c>
      <c r="S15" s="90">
        <f>'MA Vozidlo'!S15*Objednávka!Q$59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'MA Vozidlo'!E16*Objednávka!C$59</f>
        <v>0</v>
      </c>
      <c r="F16" s="90">
        <f>'MA Vozidlo'!F16*Objednávka!D$59</f>
        <v>0</v>
      </c>
      <c r="G16" s="90">
        <f>'MA Vozidlo'!G16*Objednávka!E$59</f>
        <v>0</v>
      </c>
      <c r="H16" s="90">
        <f>'MA Vozidlo'!H16*Objednávka!F$59</f>
        <v>0</v>
      </c>
      <c r="I16" s="90">
        <f>'MA Vozidlo'!I16*Objednávka!G$59</f>
        <v>0</v>
      </c>
      <c r="J16" s="90">
        <f>'MA Vozidlo'!J16*Objednávka!H$59</f>
        <v>0</v>
      </c>
      <c r="K16" s="90">
        <f>'MA Vozidlo'!K16*Objednávka!I$59</f>
        <v>0</v>
      </c>
      <c r="L16" s="90">
        <f>'MA Vozidlo'!L16*Objednávka!J$59</f>
        <v>0</v>
      </c>
      <c r="M16" s="90">
        <f>'MA Vozidlo'!M16*Objednávka!K$59</f>
        <v>0</v>
      </c>
      <c r="N16" s="90">
        <f>'MA Vozidlo'!N16*Objednávka!L$59</f>
        <v>0</v>
      </c>
      <c r="O16" s="90">
        <f>'MA Vozidlo'!O16*Objednávka!M$59</f>
        <v>0</v>
      </c>
      <c r="P16" s="90">
        <f>'MA Vozidlo'!P16*Objednávka!N$59</f>
        <v>0</v>
      </c>
      <c r="Q16" s="90">
        <f>'MA Vozidlo'!Q16*Objednávka!O$59</f>
        <v>0</v>
      </c>
      <c r="R16" s="90">
        <f>'MA Vozidlo'!R16*Objednávka!P$59</f>
        <v>0</v>
      </c>
      <c r="S16" s="90">
        <f>'MA Vozidlo'!S16*Objednávka!Q$59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'MA Vozidlo'!E17*Objednávka!C$59</f>
        <v>0</v>
      </c>
      <c r="F17" s="90">
        <f>'MA Vozidlo'!F17*Objednávka!D$59</f>
        <v>0</v>
      </c>
      <c r="G17" s="90">
        <f>'MA Vozidlo'!G17*Objednávka!E$59</f>
        <v>0</v>
      </c>
      <c r="H17" s="90">
        <f>'MA Vozidlo'!H17*Objednávka!F$59</f>
        <v>0</v>
      </c>
      <c r="I17" s="90">
        <f>'MA Vozidlo'!I17*Objednávka!G$59</f>
        <v>0</v>
      </c>
      <c r="J17" s="90">
        <f>'MA Vozidlo'!J17*Objednávka!H$59</f>
        <v>0</v>
      </c>
      <c r="K17" s="90">
        <f>'MA Vozidlo'!K17*Objednávka!I$59</f>
        <v>0</v>
      </c>
      <c r="L17" s="90">
        <f>'MA Vozidlo'!L17*Objednávka!J$59</f>
        <v>0</v>
      </c>
      <c r="M17" s="90">
        <f>'MA Vozidlo'!M17*Objednávka!K$59</f>
        <v>0</v>
      </c>
      <c r="N17" s="90">
        <f>'MA Vozidlo'!N17*Objednávka!L$59</f>
        <v>0</v>
      </c>
      <c r="O17" s="90">
        <f>'MA Vozidlo'!O17*Objednávka!M$59</f>
        <v>0</v>
      </c>
      <c r="P17" s="90">
        <f>'MA Vozidlo'!P17*Objednávka!N$59</f>
        <v>0</v>
      </c>
      <c r="Q17" s="90">
        <f>'MA Vozidlo'!Q17*Objednávka!O$59</f>
        <v>0</v>
      </c>
      <c r="R17" s="90">
        <f>'MA Vozidlo'!R17*Objednávka!P$59</f>
        <v>0</v>
      </c>
      <c r="S17" s="90">
        <f>'MA Vozidlo'!S17*Objednávka!Q$59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'MA Vozidlo'!E18*Objednávka!C$59</f>
        <v>0</v>
      </c>
      <c r="F18" s="90">
        <f>'MA Vozidlo'!F18*Objednávka!D$59</f>
        <v>0</v>
      </c>
      <c r="G18" s="90">
        <f>'MA Vozidlo'!G18*Objednávka!E$59</f>
        <v>0</v>
      </c>
      <c r="H18" s="90">
        <f>'MA Vozidlo'!H18*Objednávka!F$59</f>
        <v>0</v>
      </c>
      <c r="I18" s="90">
        <f>'MA Vozidlo'!I18*Objednávka!G$59</f>
        <v>0</v>
      </c>
      <c r="J18" s="90">
        <f>'MA Vozidlo'!J18*Objednávka!H$59</f>
        <v>0</v>
      </c>
      <c r="K18" s="90">
        <f>'MA Vozidlo'!K18*Objednávka!I$59</f>
        <v>0</v>
      </c>
      <c r="L18" s="90">
        <f>'MA Vozidlo'!L18*Objednávka!J$59</f>
        <v>0</v>
      </c>
      <c r="M18" s="90">
        <f>'MA Vozidlo'!M18*Objednávka!K$59</f>
        <v>0</v>
      </c>
      <c r="N18" s="90">
        <f>'MA Vozidlo'!N18*Objednávka!L$59</f>
        <v>0</v>
      </c>
      <c r="O18" s="90">
        <f>'MA Vozidlo'!O18*Objednávka!M$59</f>
        <v>0</v>
      </c>
      <c r="P18" s="90">
        <f>'MA Vozidlo'!P18*Objednávka!N$59</f>
        <v>0</v>
      </c>
      <c r="Q18" s="90">
        <f>'MA Vozidlo'!Q18*Objednávka!O$59</f>
        <v>0</v>
      </c>
      <c r="R18" s="90">
        <f>'MA Vozidlo'!R18*Objednávka!P$59</f>
        <v>0</v>
      </c>
      <c r="S18" s="90">
        <f>'MA Vozidlo'!S18*Objednávka!Q$59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>'MA Vozidlo'!E19*Objednávka!C$59</f>
        <v>0</v>
      </c>
      <c r="F19" s="90">
        <f>'MA Vozidlo'!F19*Objednávka!D$59</f>
        <v>0</v>
      </c>
      <c r="G19" s="90">
        <f>'MA Vozidlo'!G19*Objednávka!E$59</f>
        <v>0</v>
      </c>
      <c r="H19" s="90">
        <f>'MA Vozidlo'!H19*Objednávka!F$59</f>
        <v>0</v>
      </c>
      <c r="I19" s="90">
        <f>'MA Vozidlo'!I19*Objednávka!G$59</f>
        <v>0</v>
      </c>
      <c r="J19" s="90">
        <f>'MA Vozidlo'!J19*Objednávka!H$59</f>
        <v>0</v>
      </c>
      <c r="K19" s="90">
        <f>'MA Vozidlo'!K19*Objednávka!I$59</f>
        <v>0</v>
      </c>
      <c r="L19" s="90">
        <f>'MA Vozidlo'!L19*Objednávka!J$59</f>
        <v>0</v>
      </c>
      <c r="M19" s="90">
        <f>'MA Vozidlo'!M19*Objednávka!K$59</f>
        <v>0</v>
      </c>
      <c r="N19" s="90">
        <f>'MA Vozidlo'!N19*Objednávka!L$59</f>
        <v>0</v>
      </c>
      <c r="O19" s="90">
        <f>'MA Vozidlo'!O19*Objednávka!M$59</f>
        <v>0</v>
      </c>
      <c r="P19" s="90">
        <f>'MA Vozidlo'!P19*Objednávka!N$59</f>
        <v>0</v>
      </c>
      <c r="Q19" s="90">
        <f>'MA Vozidlo'!Q19*Objednávka!O$59</f>
        <v>0</v>
      </c>
      <c r="R19" s="90">
        <f>'MA Vozidlo'!R19*Objednávka!P$59</f>
        <v>0</v>
      </c>
      <c r="S19" s="90">
        <f>'MA Vozidlo'!S19*Objednávka!Q$59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'MA Vozidlo'!E20*Objednávka!C$59</f>
        <v>0</v>
      </c>
      <c r="F20" s="90">
        <f>'MA Vozidlo'!F20*Objednávka!D$59</f>
        <v>0</v>
      </c>
      <c r="G20" s="90">
        <f>'MA Vozidlo'!G20*Objednávka!E$59</f>
        <v>0</v>
      </c>
      <c r="H20" s="90">
        <f>'MA Vozidlo'!H20*Objednávka!F$59</f>
        <v>0</v>
      </c>
      <c r="I20" s="90">
        <f>'MA Vozidlo'!I20*Objednávka!G$59</f>
        <v>0</v>
      </c>
      <c r="J20" s="90">
        <f>'MA Vozidlo'!J20*Objednávka!H$59</f>
        <v>0</v>
      </c>
      <c r="K20" s="90">
        <f>'MA Vozidlo'!K20*Objednávka!I$59</f>
        <v>0</v>
      </c>
      <c r="L20" s="90">
        <f>'MA Vozidlo'!L20*Objednávka!J$59</f>
        <v>0</v>
      </c>
      <c r="M20" s="90">
        <f>'MA Vozidlo'!M20*Objednávka!K$59</f>
        <v>0</v>
      </c>
      <c r="N20" s="90">
        <f>'MA Vozidlo'!N20*Objednávka!L$59</f>
        <v>0</v>
      </c>
      <c r="O20" s="90">
        <f>'MA Vozidlo'!O20*Objednávka!M$59</f>
        <v>0</v>
      </c>
      <c r="P20" s="90">
        <f>'MA Vozidlo'!P20*Objednávka!N$59</f>
        <v>0</v>
      </c>
      <c r="Q20" s="90">
        <f>'MA Vozidlo'!Q20*Objednávka!O$59</f>
        <v>0</v>
      </c>
      <c r="R20" s="90">
        <f>'MA Vozidlo'!R20*Objednávka!P$59</f>
        <v>0</v>
      </c>
      <c r="S20" s="90">
        <f>'MA Vozidlo'!S20*Objednávka!Q$59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'MA Vozidlo'!E21*Objednávka!C$59</f>
        <v>0</v>
      </c>
      <c r="F21" s="90">
        <f>'MA Vozidlo'!F21*Objednávka!D$59</f>
        <v>0</v>
      </c>
      <c r="G21" s="90">
        <f>'MA Vozidlo'!G21*Objednávka!E$59</f>
        <v>0</v>
      </c>
      <c r="H21" s="90">
        <f>'MA Vozidlo'!H21*Objednávka!F$59</f>
        <v>0</v>
      </c>
      <c r="I21" s="90">
        <f>'MA Vozidlo'!I21*Objednávka!G$59</f>
        <v>0</v>
      </c>
      <c r="J21" s="90">
        <f>'MA Vozidlo'!J21*Objednávka!H$59</f>
        <v>0</v>
      </c>
      <c r="K21" s="90">
        <f>'MA Vozidlo'!K21*Objednávka!I$59</f>
        <v>0</v>
      </c>
      <c r="L21" s="90">
        <f>'MA Vozidlo'!L21*Objednávka!J$59</f>
        <v>0</v>
      </c>
      <c r="M21" s="90">
        <f>'MA Vozidlo'!M21*Objednávka!K$59</f>
        <v>0</v>
      </c>
      <c r="N21" s="90">
        <f>'MA Vozidlo'!N21*Objednávka!L$59</f>
        <v>0</v>
      </c>
      <c r="O21" s="90">
        <f>'MA Vozidlo'!O21*Objednávka!M$59</f>
        <v>0</v>
      </c>
      <c r="P21" s="90">
        <f>'MA Vozidlo'!P21*Objednávka!N$59</f>
        <v>0</v>
      </c>
      <c r="Q21" s="90">
        <f>'MA Vozidlo'!Q21*Objednávka!O$59</f>
        <v>0</v>
      </c>
      <c r="R21" s="90">
        <f>'MA Vozidlo'!R21*Objednávka!P$59</f>
        <v>0</v>
      </c>
      <c r="S21" s="90">
        <f>'MA Vozidlo'!S21*Objednávka!Q$59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'MA Vozidlo'!E22*Objednávka!C$59</f>
        <v>0</v>
      </c>
      <c r="F22" s="90">
        <f>'MA Vozidlo'!F22*Objednávka!D$59</f>
        <v>0</v>
      </c>
      <c r="G22" s="90">
        <f>'MA Vozidlo'!G22*Objednávka!E$59</f>
        <v>0</v>
      </c>
      <c r="H22" s="90">
        <f>'MA Vozidlo'!H22*Objednávka!F$59</f>
        <v>0</v>
      </c>
      <c r="I22" s="90">
        <f>'MA Vozidlo'!I22*Objednávka!G$59</f>
        <v>0</v>
      </c>
      <c r="J22" s="90">
        <f>'MA Vozidlo'!J22*Objednávka!H$59</f>
        <v>0</v>
      </c>
      <c r="K22" s="90">
        <f>'MA Vozidlo'!K22*Objednávka!I$59</f>
        <v>0</v>
      </c>
      <c r="L22" s="90">
        <f>'MA Vozidlo'!L22*Objednávka!J$59</f>
        <v>0</v>
      </c>
      <c r="M22" s="90">
        <f>'MA Vozidlo'!M22*Objednávka!K$59</f>
        <v>0</v>
      </c>
      <c r="N22" s="90">
        <f>'MA Vozidlo'!N22*Objednávka!L$59</f>
        <v>0</v>
      </c>
      <c r="O22" s="90">
        <f>'MA Vozidlo'!O22*Objednávka!M$59</f>
        <v>0</v>
      </c>
      <c r="P22" s="90">
        <f>'MA Vozidlo'!P22*Objednávka!N$59</f>
        <v>0</v>
      </c>
      <c r="Q22" s="90">
        <f>'MA Vozidlo'!Q22*Objednávka!O$59</f>
        <v>0</v>
      </c>
      <c r="R22" s="90">
        <f>'MA Vozidlo'!R22*Objednávka!P$59</f>
        <v>0</v>
      </c>
      <c r="S22" s="90">
        <f>'MA Vozidlo'!S22*Objednávka!Q$59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'MA Vozidlo'!E23*Objednávka!C$59</f>
        <v>0</v>
      </c>
      <c r="F23" s="90">
        <f>'MA Vozidlo'!F23*Objednávka!D$59</f>
        <v>0</v>
      </c>
      <c r="G23" s="90">
        <f>'MA Vozidlo'!G23*Objednávka!E$59</f>
        <v>0</v>
      </c>
      <c r="H23" s="90">
        <f>'MA Vozidlo'!H23*Objednávka!F$59</f>
        <v>0</v>
      </c>
      <c r="I23" s="90">
        <f>'MA Vozidlo'!I23*Objednávka!G$59</f>
        <v>0</v>
      </c>
      <c r="J23" s="90">
        <f>'MA Vozidlo'!J23*Objednávka!H$59</f>
        <v>0</v>
      </c>
      <c r="K23" s="90">
        <f>'MA Vozidlo'!K23*Objednávka!I$59</f>
        <v>0</v>
      </c>
      <c r="L23" s="90">
        <f>'MA Vozidlo'!L23*Objednávka!J$59</f>
        <v>0</v>
      </c>
      <c r="M23" s="90">
        <f>'MA Vozidlo'!M23*Objednávka!K$59</f>
        <v>0</v>
      </c>
      <c r="N23" s="90">
        <f>'MA Vozidlo'!N23*Objednávka!L$59</f>
        <v>0</v>
      </c>
      <c r="O23" s="90">
        <f>'MA Vozidlo'!O23*Objednávka!M$59</f>
        <v>0</v>
      </c>
      <c r="P23" s="90">
        <f>'MA Vozidlo'!P23*Objednávka!N$59</f>
        <v>0</v>
      </c>
      <c r="Q23" s="90">
        <f>'MA Vozidlo'!Q23*Objednávka!O$59</f>
        <v>0</v>
      </c>
      <c r="R23" s="90">
        <f>'MA Vozidlo'!R23*Objednávka!P$59</f>
        <v>0</v>
      </c>
      <c r="S23" s="90">
        <f>'MA Vozidlo'!S23*Objednávka!Q$59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'MA Vozidlo'!E24*Objednávka!C$59</f>
        <v>0</v>
      </c>
      <c r="F24" s="90">
        <f>'MA Vozidlo'!F24*Objednávka!D$59</f>
        <v>0</v>
      </c>
      <c r="G24" s="90">
        <f>'MA Vozidlo'!G24*Objednávka!E$59</f>
        <v>0</v>
      </c>
      <c r="H24" s="90">
        <f>'MA Vozidlo'!H24*Objednávka!F$59</f>
        <v>0</v>
      </c>
      <c r="I24" s="90">
        <f>'MA Vozidlo'!I24*Objednávka!G$59</f>
        <v>0</v>
      </c>
      <c r="J24" s="90">
        <f>'MA Vozidlo'!J24*Objednávka!H$59</f>
        <v>0</v>
      </c>
      <c r="K24" s="90">
        <f>'MA Vozidlo'!K24*Objednávka!I$59</f>
        <v>0</v>
      </c>
      <c r="L24" s="90">
        <f>'MA Vozidlo'!L24*Objednávka!J$59</f>
        <v>0</v>
      </c>
      <c r="M24" s="90">
        <f>'MA Vozidlo'!M24*Objednávka!K$59</f>
        <v>0</v>
      </c>
      <c r="N24" s="90">
        <f>'MA Vozidlo'!N24*Objednávka!L$59</f>
        <v>0</v>
      </c>
      <c r="O24" s="90">
        <f>'MA Vozidlo'!O24*Objednávka!M$59</f>
        <v>0</v>
      </c>
      <c r="P24" s="90">
        <f>'MA Vozidlo'!P24*Objednávka!N$59</f>
        <v>0</v>
      </c>
      <c r="Q24" s="90">
        <f>'MA Vozidlo'!Q24*Objednávka!O$59</f>
        <v>0</v>
      </c>
      <c r="R24" s="90">
        <f>'MA Vozidlo'!R24*Objednávka!P$59</f>
        <v>0</v>
      </c>
      <c r="S24" s="90">
        <f>'MA Vozidlo'!S24*Objednávka!Q$59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'MA Vozidlo'!E25*Objednávka!C$59</f>
        <v>0</v>
      </c>
      <c r="F25" s="90">
        <f>'MA Vozidlo'!F25*Objednávka!D$59</f>
        <v>0</v>
      </c>
      <c r="G25" s="90">
        <f>'MA Vozidlo'!G25*Objednávka!E$59</f>
        <v>0</v>
      </c>
      <c r="H25" s="90">
        <f>'MA Vozidlo'!H25*Objednávka!F$59</f>
        <v>0</v>
      </c>
      <c r="I25" s="90">
        <f>'MA Vozidlo'!I25*Objednávka!G$59</f>
        <v>0</v>
      </c>
      <c r="J25" s="90">
        <f>'MA Vozidlo'!J25*Objednávka!H$59</f>
        <v>0</v>
      </c>
      <c r="K25" s="90">
        <f>'MA Vozidlo'!K25*Objednávka!I$59</f>
        <v>0</v>
      </c>
      <c r="L25" s="90">
        <f>'MA Vozidlo'!L25*Objednávka!J$59</f>
        <v>0</v>
      </c>
      <c r="M25" s="90">
        <f>'MA Vozidlo'!M25*Objednávka!K$59</f>
        <v>0</v>
      </c>
      <c r="N25" s="90">
        <f>'MA Vozidlo'!N25*Objednávka!L$59</f>
        <v>0</v>
      </c>
      <c r="O25" s="90">
        <f>'MA Vozidlo'!O25*Objednávka!M$59</f>
        <v>0</v>
      </c>
      <c r="P25" s="90">
        <f>'MA Vozidlo'!P25*Objednávka!N$59</f>
        <v>0</v>
      </c>
      <c r="Q25" s="90">
        <f>'MA Vozidlo'!Q25*Objednávka!O$59</f>
        <v>0</v>
      </c>
      <c r="R25" s="90">
        <f>'MA Vozidlo'!R25*Objednávka!P$59</f>
        <v>0</v>
      </c>
      <c r="S25" s="90">
        <f>'MA Vozidlo'!S25*Objednávka!Q$59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'MA Vozidlo'!E26*Objednávka!C$59</f>
        <v>0</v>
      </c>
      <c r="F26" s="90">
        <f>'MA Vozidlo'!F26*Objednávka!D$59</f>
        <v>0</v>
      </c>
      <c r="G26" s="90">
        <f>'MA Vozidlo'!G26*Objednávka!E$59</f>
        <v>0</v>
      </c>
      <c r="H26" s="90">
        <f>'MA Vozidlo'!H26*Objednávka!F$59</f>
        <v>0</v>
      </c>
      <c r="I26" s="90">
        <f>'MA Vozidlo'!I26*Objednávka!G$59</f>
        <v>0</v>
      </c>
      <c r="J26" s="90">
        <f>'MA Vozidlo'!J26*Objednávka!H$59</f>
        <v>0</v>
      </c>
      <c r="K26" s="90">
        <f>'MA Vozidlo'!K26*Objednávka!I$59</f>
        <v>0</v>
      </c>
      <c r="L26" s="90">
        <f>'MA Vozidlo'!L26*Objednávka!J$59</f>
        <v>0</v>
      </c>
      <c r="M26" s="90">
        <f>'MA Vozidlo'!M26*Objednávka!K$59</f>
        <v>0</v>
      </c>
      <c r="N26" s="90">
        <f>'MA Vozidlo'!N26*Objednávka!L$59</f>
        <v>0</v>
      </c>
      <c r="O26" s="90">
        <f>'MA Vozidlo'!O26*Objednávka!M$59</f>
        <v>0</v>
      </c>
      <c r="P26" s="90">
        <f>'MA Vozidlo'!P26*Objednávka!N$59</f>
        <v>0</v>
      </c>
      <c r="Q26" s="90">
        <f>'MA Vozidlo'!Q26*Objednávka!O$59</f>
        <v>0</v>
      </c>
      <c r="R26" s="90">
        <f>'MA Vozidlo'!R26*Objednávka!P$59</f>
        <v>0</v>
      </c>
      <c r="S26" s="90">
        <f>'MA Vozidlo'!S26*Objednávka!Q$59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'MA Vozidlo'!E27*Objednávka!C$59</f>
        <v>0</v>
      </c>
      <c r="F27" s="90">
        <f>'MA Vozidlo'!F27*Objednávka!D$59</f>
        <v>0</v>
      </c>
      <c r="G27" s="90">
        <f>'MA Vozidlo'!G27*Objednávka!E$59</f>
        <v>0</v>
      </c>
      <c r="H27" s="90">
        <f>'MA Vozidlo'!H27*Objednávka!F$59</f>
        <v>0</v>
      </c>
      <c r="I27" s="90">
        <f>'MA Vozidlo'!I27*Objednávka!G$59</f>
        <v>0</v>
      </c>
      <c r="J27" s="90">
        <f>'MA Vozidlo'!J27*Objednávka!H$59</f>
        <v>0</v>
      </c>
      <c r="K27" s="90">
        <f>'MA Vozidlo'!K27*Objednávka!I$59</f>
        <v>0</v>
      </c>
      <c r="L27" s="90">
        <f>'MA Vozidlo'!L27*Objednávka!J$59</f>
        <v>0</v>
      </c>
      <c r="M27" s="90">
        <f>'MA Vozidlo'!M27*Objednávka!K$59</f>
        <v>0</v>
      </c>
      <c r="N27" s="90">
        <f>'MA Vozidlo'!N27*Objednávka!L$59</f>
        <v>0</v>
      </c>
      <c r="O27" s="90">
        <f>'MA Vozidlo'!O27*Objednávka!M$59</f>
        <v>0</v>
      </c>
      <c r="P27" s="90">
        <f>'MA Vozidlo'!P27*Objednávka!N$59</f>
        <v>0</v>
      </c>
      <c r="Q27" s="90">
        <f>'MA Vozidlo'!Q27*Objednávka!O$59</f>
        <v>0</v>
      </c>
      <c r="R27" s="90">
        <f>'MA Vozidlo'!R27*Objednávka!P$59</f>
        <v>0</v>
      </c>
      <c r="S27" s="90">
        <f>'MA Vozidlo'!S27*Objednávka!Q$59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144</v>
      </c>
      <c r="C28" s="9"/>
      <c r="D28" s="61" t="s">
        <v>294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145</v>
      </c>
      <c r="C30" s="9"/>
      <c r="D30" s="61" t="s">
        <v>295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</sheetData>
  <sheetProtection algorithmName="SHA-512" hashValue="//8iznIYhnmc8qMzf/Y4EypFKB5bemlJ4Wk3nwLKDPh2tU1seZ1qTytPbeQjosXtmCHP5h7oQV/E/5y+DNqjFA==" saltValue="5LFAOUYyeY3vHgvvR+NES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46.140625" bestFit="1" customWidth="1"/>
    <col min="2" max="2" width="9.7109375" style="107" customWidth="1"/>
    <col min="3" max="17" width="12.7109375" customWidth="1"/>
    <col min="18" max="16384" width="9.140625" hidden="1"/>
  </cols>
  <sheetData>
    <row r="1" spans="1:17" ht="15.75" thickBot="1" x14ac:dyDescent="0.3">
      <c r="A1" s="33" t="s">
        <v>147</v>
      </c>
      <c r="B1" s="127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75"/>
    </row>
    <row r="2" spans="1:17" ht="15.75" thickBot="1" x14ac:dyDescent="0.3">
      <c r="A2" s="36" t="s">
        <v>355</v>
      </c>
      <c r="B2" s="106"/>
      <c r="C2" s="15" t="str">
        <f>'Model objednávkový (MO)'!E2</f>
        <v>2029/30</v>
      </c>
      <c r="D2" s="12" t="str">
        <f>'Model objednávkový (MO)'!F2</f>
        <v>2030/31</v>
      </c>
      <c r="E2" s="12" t="str">
        <f>'Model objednávkový (MO)'!G2</f>
        <v>2031/32</v>
      </c>
      <c r="F2" s="12" t="str">
        <f>'Model objednávkový (MO)'!H2</f>
        <v>2032/33</v>
      </c>
      <c r="G2" s="12" t="str">
        <f>'Model objednávkový (MO)'!I2</f>
        <v>2033/34</v>
      </c>
      <c r="H2" s="12" t="str">
        <f>'Model objednávkový (MO)'!J2</f>
        <v>2034/35</v>
      </c>
      <c r="I2" s="12" t="str">
        <f>'Model objednávkový (MO)'!K2</f>
        <v>2035/36</v>
      </c>
      <c r="J2" s="12" t="str">
        <f>'Model objednávkový (MO)'!L2</f>
        <v>2036/37</v>
      </c>
      <c r="K2" s="12" t="str">
        <f>'Model objednávkový (MO)'!M2</f>
        <v>2037/38</v>
      </c>
      <c r="L2" s="12" t="str">
        <f>'Model objednávkový (MO)'!N2</f>
        <v>2038/39</v>
      </c>
      <c r="M2" s="12" t="str">
        <f>'Model objednávkový (MO)'!O2</f>
        <v>2039/40</v>
      </c>
      <c r="N2" s="12" t="str">
        <f>'Model objednávkový (MO)'!P2</f>
        <v>2040/41</v>
      </c>
      <c r="O2" s="12" t="str">
        <f>'Model objednávkový (MO)'!Q2</f>
        <v>2041/42</v>
      </c>
      <c r="P2" s="12" t="str">
        <f>'Model objednávkový (MO)'!R2</f>
        <v>2042/43</v>
      </c>
      <c r="Q2" s="16" t="str">
        <f>'Model objednávkový (MO)'!S2</f>
        <v>2043/44</v>
      </c>
    </row>
    <row r="3" spans="1:17" ht="15.75" thickTop="1" x14ac:dyDescent="0.25">
      <c r="A3" s="3" t="s">
        <v>105</v>
      </c>
      <c r="B3" s="115"/>
      <c r="C3" s="381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3"/>
    </row>
    <row r="4" spans="1:17" x14ac:dyDescent="0.25">
      <c r="A4" s="20" t="s">
        <v>106</v>
      </c>
      <c r="B4" s="116"/>
      <c r="C4" s="384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6"/>
    </row>
    <row r="5" spans="1:17" x14ac:dyDescent="0.25">
      <c r="A5" s="5" t="s">
        <v>107</v>
      </c>
      <c r="B5" s="112"/>
      <c r="C5" s="384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6"/>
    </row>
    <row r="6" spans="1:17" x14ac:dyDescent="0.25">
      <c r="A6" s="5" t="s">
        <v>108</v>
      </c>
      <c r="B6" s="112"/>
      <c r="C6" s="384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6"/>
    </row>
    <row r="7" spans="1:17" x14ac:dyDescent="0.25">
      <c r="A7" s="5" t="s">
        <v>109</v>
      </c>
      <c r="B7" s="112"/>
      <c r="C7" s="384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6"/>
    </row>
    <row r="8" spans="1:17" x14ac:dyDescent="0.25">
      <c r="A8" s="5" t="s">
        <v>110</v>
      </c>
      <c r="B8" s="112"/>
      <c r="C8" s="384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6"/>
    </row>
    <row r="9" spans="1:17" x14ac:dyDescent="0.25">
      <c r="A9" s="5" t="s">
        <v>111</v>
      </c>
      <c r="B9" s="112"/>
      <c r="C9" s="384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6"/>
    </row>
    <row r="10" spans="1:17" x14ac:dyDescent="0.25">
      <c r="A10" s="5" t="s">
        <v>112</v>
      </c>
      <c r="B10" s="112"/>
      <c r="C10" s="384"/>
      <c r="D10" s="385"/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6"/>
    </row>
    <row r="11" spans="1:17" x14ac:dyDescent="0.25">
      <c r="A11" s="5" t="s">
        <v>113</v>
      </c>
      <c r="B11" s="112"/>
      <c r="C11" s="384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6"/>
    </row>
    <row r="12" spans="1:17" x14ac:dyDescent="0.25">
      <c r="A12" s="5" t="s">
        <v>114</v>
      </c>
      <c r="B12" s="112"/>
      <c r="C12" s="384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6"/>
    </row>
    <row r="13" spans="1:17" x14ac:dyDescent="0.25">
      <c r="A13" s="5" t="s">
        <v>115</v>
      </c>
      <c r="B13" s="112"/>
      <c r="C13" s="384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6"/>
    </row>
    <row r="14" spans="1:17" x14ac:dyDescent="0.25">
      <c r="A14" s="5" t="s">
        <v>116</v>
      </c>
      <c r="B14" s="112"/>
      <c r="C14" s="384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6"/>
    </row>
    <row r="15" spans="1:17" ht="15.75" thickBot="1" x14ac:dyDescent="0.3">
      <c r="A15" s="24" t="s">
        <v>117</v>
      </c>
      <c r="B15" s="114"/>
      <c r="C15" s="387"/>
      <c r="D15" s="388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</row>
    <row r="16" spans="1:17" ht="15.75" thickBot="1" x14ac:dyDescent="0.3">
      <c r="A16" s="36" t="s">
        <v>357</v>
      </c>
      <c r="B16" s="64" t="s">
        <v>148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17">
        <f t="shared" si="0"/>
        <v>0</v>
      </c>
    </row>
    <row r="17" spans="1:17" ht="15.75" thickBot="1" x14ac:dyDescent="0.3">
      <c r="A17" s="1"/>
      <c r="B17" s="284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</row>
    <row r="18" spans="1:17" x14ac:dyDescent="0.25">
      <c r="A18" s="33" t="s">
        <v>147</v>
      </c>
      <c r="B18" s="127"/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275"/>
    </row>
    <row r="19" spans="1:17" ht="15.75" thickBot="1" x14ac:dyDescent="0.3">
      <c r="A19" s="10" t="s">
        <v>356</v>
      </c>
      <c r="B19" s="106"/>
      <c r="C19" s="15" t="str">
        <f>C$2</f>
        <v>2029/30</v>
      </c>
      <c r="D19" s="12" t="str">
        <f t="shared" ref="D19:Q19" si="1">D$2</f>
        <v>2030/31</v>
      </c>
      <c r="E19" s="12" t="str">
        <f t="shared" si="1"/>
        <v>2031/32</v>
      </c>
      <c r="F19" s="12" t="str">
        <f t="shared" si="1"/>
        <v>2032/33</v>
      </c>
      <c r="G19" s="12" t="str">
        <f t="shared" si="1"/>
        <v>2033/34</v>
      </c>
      <c r="H19" s="12" t="str">
        <f t="shared" si="1"/>
        <v>2034/35</v>
      </c>
      <c r="I19" s="12" t="str">
        <f t="shared" si="1"/>
        <v>2035/36</v>
      </c>
      <c r="J19" s="12" t="str">
        <f t="shared" si="1"/>
        <v>2036/37</v>
      </c>
      <c r="K19" s="12" t="str">
        <f t="shared" si="1"/>
        <v>2037/38</v>
      </c>
      <c r="L19" s="12" t="str">
        <f t="shared" si="1"/>
        <v>2038/39</v>
      </c>
      <c r="M19" s="12" t="str">
        <f t="shared" si="1"/>
        <v>2039/40</v>
      </c>
      <c r="N19" s="12" t="str">
        <f t="shared" si="1"/>
        <v>2040/41</v>
      </c>
      <c r="O19" s="12" t="str">
        <f t="shared" si="1"/>
        <v>2041/42</v>
      </c>
      <c r="P19" s="12" t="str">
        <f t="shared" si="1"/>
        <v>2042/43</v>
      </c>
      <c r="Q19" s="16" t="str">
        <f t="shared" si="1"/>
        <v>2043/44</v>
      </c>
    </row>
    <row r="20" spans="1:17" ht="15.75" thickTop="1" x14ac:dyDescent="0.25">
      <c r="A20" s="3" t="s">
        <v>268</v>
      </c>
      <c r="B20" s="115"/>
      <c r="C20" s="381"/>
      <c r="D20" s="382"/>
      <c r="E20" s="382"/>
      <c r="F20" s="382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3"/>
    </row>
    <row r="21" spans="1:17" x14ac:dyDescent="0.25">
      <c r="A21" s="20" t="s">
        <v>269</v>
      </c>
      <c r="B21" s="116"/>
      <c r="C21" s="384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6"/>
    </row>
    <row r="22" spans="1:17" x14ac:dyDescent="0.25">
      <c r="A22" s="5" t="s">
        <v>270</v>
      </c>
      <c r="B22" s="112"/>
      <c r="C22" s="384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6"/>
    </row>
    <row r="23" spans="1:17" x14ac:dyDescent="0.25">
      <c r="A23" s="5" t="s">
        <v>271</v>
      </c>
      <c r="B23" s="112"/>
      <c r="C23" s="384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6"/>
    </row>
    <row r="24" spans="1:17" x14ac:dyDescent="0.25">
      <c r="A24" s="5" t="s">
        <v>272</v>
      </c>
      <c r="B24" s="112"/>
      <c r="C24" s="384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6"/>
    </row>
    <row r="25" spans="1:17" x14ac:dyDescent="0.25">
      <c r="A25" s="5" t="s">
        <v>273</v>
      </c>
      <c r="B25" s="112"/>
      <c r="C25" s="384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6"/>
    </row>
    <row r="26" spans="1:17" x14ac:dyDescent="0.25">
      <c r="A26" s="5" t="s">
        <v>274</v>
      </c>
      <c r="B26" s="112"/>
      <c r="C26" s="384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6"/>
    </row>
    <row r="27" spans="1:17" x14ac:dyDescent="0.25">
      <c r="A27" s="5" t="s">
        <v>275</v>
      </c>
      <c r="B27" s="112"/>
      <c r="C27" s="384"/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6"/>
    </row>
    <row r="28" spans="1:17" x14ac:dyDescent="0.25">
      <c r="A28" s="5" t="s">
        <v>276</v>
      </c>
      <c r="B28" s="112"/>
      <c r="C28" s="384"/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6"/>
    </row>
    <row r="29" spans="1:17" x14ac:dyDescent="0.25">
      <c r="A29" s="5" t="s">
        <v>277</v>
      </c>
      <c r="B29" s="112"/>
      <c r="C29" s="384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6"/>
    </row>
    <row r="30" spans="1:17" x14ac:dyDescent="0.25">
      <c r="A30" s="5" t="s">
        <v>278</v>
      </c>
      <c r="B30" s="112"/>
      <c r="C30" s="384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6"/>
    </row>
    <row r="31" spans="1:17" x14ac:dyDescent="0.25">
      <c r="A31" s="5" t="s">
        <v>279</v>
      </c>
      <c r="B31" s="112"/>
      <c r="C31" s="384"/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6"/>
    </row>
    <row r="32" spans="1:17" ht="15.75" thickBot="1" x14ac:dyDescent="0.3">
      <c r="A32" s="24" t="s">
        <v>280</v>
      </c>
      <c r="B32" s="114"/>
      <c r="C32" s="387"/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9"/>
    </row>
    <row r="33" spans="1:17" ht="15.75" thickBot="1" x14ac:dyDescent="0.3">
      <c r="A33" s="36" t="s">
        <v>358</v>
      </c>
      <c r="B33" s="64" t="s">
        <v>354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17">
        <f t="shared" si="2"/>
        <v>0</v>
      </c>
    </row>
    <row r="34" spans="1:17" ht="15.75" thickBot="1" x14ac:dyDescent="0.3"/>
    <row r="35" spans="1:17" x14ac:dyDescent="0.25">
      <c r="A35" s="33" t="s">
        <v>147</v>
      </c>
      <c r="B35" s="127"/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275"/>
    </row>
    <row r="36" spans="1:17" ht="15.75" thickBot="1" x14ac:dyDescent="0.3">
      <c r="A36" s="10" t="s">
        <v>149</v>
      </c>
      <c r="B36" s="106"/>
      <c r="C36" s="15" t="str">
        <f>C$2</f>
        <v>2029/30</v>
      </c>
      <c r="D36" s="12" t="str">
        <f t="shared" ref="D36:Q36" si="3">D$2</f>
        <v>2030/31</v>
      </c>
      <c r="E36" s="12" t="str">
        <f t="shared" si="3"/>
        <v>2031/32</v>
      </c>
      <c r="F36" s="12" t="str">
        <f t="shared" si="3"/>
        <v>2032/33</v>
      </c>
      <c r="G36" s="12" t="str">
        <f t="shared" si="3"/>
        <v>2033/34</v>
      </c>
      <c r="H36" s="12" t="str">
        <f t="shared" si="3"/>
        <v>2034/35</v>
      </c>
      <c r="I36" s="12" t="str">
        <f t="shared" si="3"/>
        <v>2035/36</v>
      </c>
      <c r="J36" s="12" t="str">
        <f t="shared" si="3"/>
        <v>2036/37</v>
      </c>
      <c r="K36" s="12" t="str">
        <f t="shared" si="3"/>
        <v>2037/38</v>
      </c>
      <c r="L36" s="12" t="str">
        <f t="shared" si="3"/>
        <v>2038/39</v>
      </c>
      <c r="M36" s="12" t="str">
        <f t="shared" si="3"/>
        <v>2039/40</v>
      </c>
      <c r="N36" s="12" t="str">
        <f t="shared" si="3"/>
        <v>2040/41</v>
      </c>
      <c r="O36" s="12" t="str">
        <f t="shared" si="3"/>
        <v>2041/42</v>
      </c>
      <c r="P36" s="12" t="str">
        <f t="shared" si="3"/>
        <v>2042/43</v>
      </c>
      <c r="Q36" s="16" t="str">
        <f t="shared" si="3"/>
        <v>2043/44</v>
      </c>
    </row>
    <row r="37" spans="1:17" ht="15.75" thickTop="1" x14ac:dyDescent="0.25">
      <c r="A37" s="3" t="s">
        <v>105</v>
      </c>
      <c r="B37" s="115"/>
      <c r="C37" s="381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3"/>
    </row>
    <row r="38" spans="1:17" x14ac:dyDescent="0.25">
      <c r="A38" s="20" t="s">
        <v>106</v>
      </c>
      <c r="B38" s="116"/>
      <c r="C38" s="384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6"/>
    </row>
    <row r="39" spans="1:17" x14ac:dyDescent="0.25">
      <c r="A39" s="5" t="s">
        <v>107</v>
      </c>
      <c r="B39" s="112"/>
      <c r="C39" s="384"/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6"/>
    </row>
    <row r="40" spans="1:17" x14ac:dyDescent="0.25">
      <c r="A40" s="5" t="s">
        <v>108</v>
      </c>
      <c r="B40" s="112"/>
      <c r="C40" s="384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6"/>
    </row>
    <row r="41" spans="1:17" x14ac:dyDescent="0.25">
      <c r="A41" s="5" t="s">
        <v>109</v>
      </c>
      <c r="B41" s="112"/>
      <c r="C41" s="384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6"/>
    </row>
    <row r="42" spans="1:17" x14ac:dyDescent="0.25">
      <c r="A42" s="5" t="s">
        <v>110</v>
      </c>
      <c r="B42" s="112"/>
      <c r="C42" s="384"/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6"/>
    </row>
    <row r="43" spans="1:17" x14ac:dyDescent="0.25">
      <c r="A43" s="5" t="s">
        <v>111</v>
      </c>
      <c r="B43" s="112"/>
      <c r="C43" s="384"/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6"/>
    </row>
    <row r="44" spans="1:17" x14ac:dyDescent="0.25">
      <c r="A44" s="5" t="s">
        <v>112</v>
      </c>
      <c r="B44" s="112"/>
      <c r="C44" s="384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6"/>
    </row>
    <row r="45" spans="1:17" x14ac:dyDescent="0.25">
      <c r="A45" s="5" t="s">
        <v>113</v>
      </c>
      <c r="B45" s="112"/>
      <c r="C45" s="384"/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6"/>
    </row>
    <row r="46" spans="1:17" x14ac:dyDescent="0.25">
      <c r="A46" s="5" t="s">
        <v>114</v>
      </c>
      <c r="B46" s="112"/>
      <c r="C46" s="384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6"/>
    </row>
    <row r="47" spans="1:17" x14ac:dyDescent="0.25">
      <c r="A47" s="5" t="s">
        <v>115</v>
      </c>
      <c r="B47" s="112"/>
      <c r="C47" s="384"/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6"/>
    </row>
    <row r="48" spans="1:17" x14ac:dyDescent="0.25">
      <c r="A48" s="5" t="s">
        <v>116</v>
      </c>
      <c r="B48" s="112"/>
      <c r="C48" s="384"/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6"/>
    </row>
    <row r="49" spans="1:17" ht="15.75" thickBot="1" x14ac:dyDescent="0.3">
      <c r="A49" s="24" t="s">
        <v>117</v>
      </c>
      <c r="B49" s="114"/>
      <c r="C49" s="387"/>
      <c r="D49" s="388"/>
      <c r="E49" s="388"/>
      <c r="F49" s="388"/>
      <c r="G49" s="388"/>
      <c r="H49" s="388"/>
      <c r="I49" s="388"/>
      <c r="J49" s="388"/>
      <c r="K49" s="388"/>
      <c r="L49" s="388"/>
      <c r="M49" s="388"/>
      <c r="N49" s="388"/>
      <c r="O49" s="388"/>
      <c r="P49" s="388"/>
      <c r="Q49" s="389"/>
    </row>
    <row r="50" spans="1:17" ht="15.75" thickBot="1" x14ac:dyDescent="0.3">
      <c r="A50" s="36" t="s">
        <v>150</v>
      </c>
      <c r="B50" s="64" t="s">
        <v>151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17">
        <f t="shared" si="4"/>
        <v>0</v>
      </c>
    </row>
    <row r="51" spans="1:17" ht="15.75" thickBot="1" x14ac:dyDescent="0.3"/>
    <row r="52" spans="1:17" x14ac:dyDescent="0.25">
      <c r="A52" s="33" t="s">
        <v>147</v>
      </c>
      <c r="B52" s="127"/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275"/>
    </row>
    <row r="53" spans="1:17" ht="15.75" thickBot="1" x14ac:dyDescent="0.3">
      <c r="A53" s="10" t="s">
        <v>152</v>
      </c>
      <c r="B53" s="106"/>
      <c r="C53" s="15" t="str">
        <f>C$2</f>
        <v>2029/30</v>
      </c>
      <c r="D53" s="12" t="str">
        <f t="shared" ref="D53:Q53" si="5">D$2</f>
        <v>2030/31</v>
      </c>
      <c r="E53" s="12" t="str">
        <f t="shared" si="5"/>
        <v>2031/32</v>
      </c>
      <c r="F53" s="12" t="str">
        <f t="shared" si="5"/>
        <v>2032/33</v>
      </c>
      <c r="G53" s="12" t="str">
        <f t="shared" si="5"/>
        <v>2033/34</v>
      </c>
      <c r="H53" s="12" t="str">
        <f t="shared" si="5"/>
        <v>2034/35</v>
      </c>
      <c r="I53" s="12" t="str">
        <f t="shared" si="5"/>
        <v>2035/36</v>
      </c>
      <c r="J53" s="12" t="str">
        <f t="shared" si="5"/>
        <v>2036/37</v>
      </c>
      <c r="K53" s="12" t="str">
        <f t="shared" si="5"/>
        <v>2037/38</v>
      </c>
      <c r="L53" s="12" t="str">
        <f t="shared" si="5"/>
        <v>2038/39</v>
      </c>
      <c r="M53" s="12" t="str">
        <f t="shared" si="5"/>
        <v>2039/40</v>
      </c>
      <c r="N53" s="12" t="str">
        <f t="shared" si="5"/>
        <v>2040/41</v>
      </c>
      <c r="O53" s="12" t="str">
        <f t="shared" si="5"/>
        <v>2041/42</v>
      </c>
      <c r="P53" s="12" t="str">
        <f t="shared" si="5"/>
        <v>2042/43</v>
      </c>
      <c r="Q53" s="16" t="str">
        <f t="shared" si="5"/>
        <v>2043/44</v>
      </c>
    </row>
    <row r="54" spans="1:17" ht="15.75" thickTop="1" x14ac:dyDescent="0.25">
      <c r="A54" s="3" t="s">
        <v>105</v>
      </c>
      <c r="B54" s="115"/>
      <c r="C54" s="381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3"/>
    </row>
    <row r="55" spans="1:17" x14ac:dyDescent="0.25">
      <c r="A55" s="20" t="s">
        <v>106</v>
      </c>
      <c r="B55" s="116"/>
      <c r="C55" s="384"/>
      <c r="D55" s="385"/>
      <c r="E55" s="385"/>
      <c r="F55" s="385"/>
      <c r="G55" s="385"/>
      <c r="H55" s="385"/>
      <c r="I55" s="385"/>
      <c r="J55" s="385"/>
      <c r="K55" s="385"/>
      <c r="L55" s="385"/>
      <c r="M55" s="385"/>
      <c r="N55" s="385"/>
      <c r="O55" s="385"/>
      <c r="P55" s="385"/>
      <c r="Q55" s="386"/>
    </row>
    <row r="56" spans="1:17" x14ac:dyDescent="0.25">
      <c r="A56" s="5" t="s">
        <v>107</v>
      </c>
      <c r="B56" s="112"/>
      <c r="C56" s="384"/>
      <c r="D56" s="385"/>
      <c r="E56" s="385"/>
      <c r="F56" s="385"/>
      <c r="G56" s="385"/>
      <c r="H56" s="385"/>
      <c r="I56" s="385"/>
      <c r="J56" s="385"/>
      <c r="K56" s="385"/>
      <c r="L56" s="385"/>
      <c r="M56" s="385"/>
      <c r="N56" s="385"/>
      <c r="O56" s="385"/>
      <c r="P56" s="385"/>
      <c r="Q56" s="386"/>
    </row>
    <row r="57" spans="1:17" x14ac:dyDescent="0.25">
      <c r="A57" s="5" t="s">
        <v>108</v>
      </c>
      <c r="B57" s="112"/>
      <c r="C57" s="384"/>
      <c r="D57" s="385"/>
      <c r="E57" s="385"/>
      <c r="F57" s="385"/>
      <c r="G57" s="385"/>
      <c r="H57" s="385"/>
      <c r="I57" s="385"/>
      <c r="J57" s="385"/>
      <c r="K57" s="385"/>
      <c r="L57" s="385"/>
      <c r="M57" s="385"/>
      <c r="N57" s="385"/>
      <c r="O57" s="385"/>
      <c r="P57" s="385"/>
      <c r="Q57" s="386"/>
    </row>
    <row r="58" spans="1:17" x14ac:dyDescent="0.25">
      <c r="A58" s="5" t="s">
        <v>109</v>
      </c>
      <c r="B58" s="112"/>
      <c r="C58" s="384"/>
      <c r="D58" s="385"/>
      <c r="E58" s="385"/>
      <c r="F58" s="385"/>
      <c r="G58" s="385"/>
      <c r="H58" s="385"/>
      <c r="I58" s="385"/>
      <c r="J58" s="385"/>
      <c r="K58" s="385"/>
      <c r="L58" s="385"/>
      <c r="M58" s="385"/>
      <c r="N58" s="385"/>
      <c r="O58" s="385"/>
      <c r="P58" s="385"/>
      <c r="Q58" s="386"/>
    </row>
    <row r="59" spans="1:17" x14ac:dyDescent="0.25">
      <c r="A59" s="5" t="s">
        <v>110</v>
      </c>
      <c r="B59" s="112"/>
      <c r="C59" s="384"/>
      <c r="D59" s="385"/>
      <c r="E59" s="385"/>
      <c r="F59" s="385"/>
      <c r="G59" s="385"/>
      <c r="H59" s="385"/>
      <c r="I59" s="385"/>
      <c r="J59" s="385"/>
      <c r="K59" s="385"/>
      <c r="L59" s="385"/>
      <c r="M59" s="385"/>
      <c r="N59" s="385"/>
      <c r="O59" s="385"/>
      <c r="P59" s="385"/>
      <c r="Q59" s="386"/>
    </row>
    <row r="60" spans="1:17" x14ac:dyDescent="0.25">
      <c r="A60" s="5" t="s">
        <v>111</v>
      </c>
      <c r="B60" s="112"/>
      <c r="C60" s="384"/>
      <c r="D60" s="385"/>
      <c r="E60" s="385"/>
      <c r="F60" s="385"/>
      <c r="G60" s="385"/>
      <c r="H60" s="385"/>
      <c r="I60" s="385"/>
      <c r="J60" s="385"/>
      <c r="K60" s="385"/>
      <c r="L60" s="385"/>
      <c r="M60" s="385"/>
      <c r="N60" s="385"/>
      <c r="O60" s="385"/>
      <c r="P60" s="385"/>
      <c r="Q60" s="386"/>
    </row>
    <row r="61" spans="1:17" x14ac:dyDescent="0.25">
      <c r="A61" s="5" t="s">
        <v>112</v>
      </c>
      <c r="B61" s="112"/>
      <c r="C61" s="384"/>
      <c r="D61" s="385"/>
      <c r="E61" s="385"/>
      <c r="F61" s="385"/>
      <c r="G61" s="385"/>
      <c r="H61" s="385"/>
      <c r="I61" s="385"/>
      <c r="J61" s="385"/>
      <c r="K61" s="385"/>
      <c r="L61" s="385"/>
      <c r="M61" s="385"/>
      <c r="N61" s="385"/>
      <c r="O61" s="385"/>
      <c r="P61" s="385"/>
      <c r="Q61" s="386"/>
    </row>
    <row r="62" spans="1:17" x14ac:dyDescent="0.25">
      <c r="A62" s="5" t="s">
        <v>113</v>
      </c>
      <c r="B62" s="112"/>
      <c r="C62" s="384"/>
      <c r="D62" s="385"/>
      <c r="E62" s="385"/>
      <c r="F62" s="385"/>
      <c r="G62" s="385"/>
      <c r="H62" s="385"/>
      <c r="I62" s="385"/>
      <c r="J62" s="385"/>
      <c r="K62" s="385"/>
      <c r="L62" s="385"/>
      <c r="M62" s="385"/>
      <c r="N62" s="385"/>
      <c r="O62" s="385"/>
      <c r="P62" s="385"/>
      <c r="Q62" s="386"/>
    </row>
    <row r="63" spans="1:17" x14ac:dyDescent="0.25">
      <c r="A63" s="5" t="s">
        <v>114</v>
      </c>
      <c r="B63" s="112"/>
      <c r="C63" s="384"/>
      <c r="D63" s="385"/>
      <c r="E63" s="385"/>
      <c r="F63" s="385"/>
      <c r="G63" s="385"/>
      <c r="H63" s="385"/>
      <c r="I63" s="385"/>
      <c r="J63" s="385"/>
      <c r="K63" s="385"/>
      <c r="L63" s="385"/>
      <c r="M63" s="385"/>
      <c r="N63" s="385"/>
      <c r="O63" s="385"/>
      <c r="P63" s="385"/>
      <c r="Q63" s="386"/>
    </row>
    <row r="64" spans="1:17" x14ac:dyDescent="0.25">
      <c r="A64" s="5" t="s">
        <v>115</v>
      </c>
      <c r="B64" s="112"/>
      <c r="C64" s="384"/>
      <c r="D64" s="385"/>
      <c r="E64" s="385"/>
      <c r="F64" s="385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6"/>
    </row>
    <row r="65" spans="1:17" x14ac:dyDescent="0.25">
      <c r="A65" s="5" t="s">
        <v>116</v>
      </c>
      <c r="B65" s="112"/>
      <c r="C65" s="384"/>
      <c r="D65" s="385"/>
      <c r="E65" s="385"/>
      <c r="F65" s="385"/>
      <c r="G65" s="385"/>
      <c r="H65" s="385"/>
      <c r="I65" s="385"/>
      <c r="J65" s="385"/>
      <c r="K65" s="385"/>
      <c r="L65" s="385"/>
      <c r="M65" s="385"/>
      <c r="N65" s="385"/>
      <c r="O65" s="385"/>
      <c r="P65" s="385"/>
      <c r="Q65" s="386"/>
    </row>
    <row r="66" spans="1:17" ht="15.75" thickBot="1" x14ac:dyDescent="0.3">
      <c r="A66" s="24" t="s">
        <v>117</v>
      </c>
      <c r="B66" s="114"/>
      <c r="C66" s="387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9"/>
    </row>
    <row r="67" spans="1:17" ht="15.75" thickBot="1" x14ac:dyDescent="0.3">
      <c r="A67" s="36" t="s">
        <v>153</v>
      </c>
      <c r="B67" s="64" t="s">
        <v>154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17">
        <f t="shared" si="6"/>
        <v>0</v>
      </c>
    </row>
    <row r="68" spans="1:17" ht="15.75" thickBot="1" x14ac:dyDescent="0.3"/>
    <row r="69" spans="1:17" x14ac:dyDescent="0.25">
      <c r="A69" s="33" t="s">
        <v>155</v>
      </c>
      <c r="B69" s="127"/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275"/>
    </row>
    <row r="70" spans="1:17" ht="15.75" thickBot="1" x14ac:dyDescent="0.3">
      <c r="A70" s="10" t="s">
        <v>156</v>
      </c>
      <c r="B70" s="106"/>
      <c r="C70" s="15" t="str">
        <f>C$2</f>
        <v>2029/30</v>
      </c>
      <c r="D70" s="12" t="str">
        <f t="shared" ref="D70:Q70" si="7">D$2</f>
        <v>2030/31</v>
      </c>
      <c r="E70" s="12" t="str">
        <f t="shared" si="7"/>
        <v>2031/32</v>
      </c>
      <c r="F70" s="12" t="str">
        <f t="shared" si="7"/>
        <v>2032/33</v>
      </c>
      <c r="G70" s="12" t="str">
        <f t="shared" si="7"/>
        <v>2033/34</v>
      </c>
      <c r="H70" s="12" t="str">
        <f t="shared" si="7"/>
        <v>2034/35</v>
      </c>
      <c r="I70" s="12" t="str">
        <f t="shared" si="7"/>
        <v>2035/36</v>
      </c>
      <c r="J70" s="12" t="str">
        <f t="shared" si="7"/>
        <v>2036/37</v>
      </c>
      <c r="K70" s="12" t="str">
        <f t="shared" si="7"/>
        <v>2037/38</v>
      </c>
      <c r="L70" s="12" t="str">
        <f t="shared" si="7"/>
        <v>2038/39</v>
      </c>
      <c r="M70" s="12" t="str">
        <f t="shared" si="7"/>
        <v>2039/40</v>
      </c>
      <c r="N70" s="12" t="str">
        <f t="shared" si="7"/>
        <v>2040/41</v>
      </c>
      <c r="O70" s="12" t="str">
        <f t="shared" si="7"/>
        <v>2041/42</v>
      </c>
      <c r="P70" s="12" t="str">
        <f t="shared" si="7"/>
        <v>2042/43</v>
      </c>
      <c r="Q70" s="16" t="str">
        <f t="shared" si="7"/>
        <v>2043/44</v>
      </c>
    </row>
    <row r="71" spans="1:17" ht="15.75" thickTop="1" x14ac:dyDescent="0.25">
      <c r="A71" s="3" t="s">
        <v>105</v>
      </c>
      <c r="B71" s="115"/>
      <c r="C71" s="39">
        <f>Objednávka!C19+Skutečnost!C3-Skutečnost!C37-Skutečnost!C54</f>
        <v>0</v>
      </c>
      <c r="D71" s="40">
        <f>Objednávka!D19+Skutečnost!D3-Skutečnost!D37-Skutečnost!D54</f>
        <v>0</v>
      </c>
      <c r="E71" s="40">
        <f>Objednávka!E19+Skutečnost!E3-Skutečnost!E37-Skutečnost!E54</f>
        <v>0</v>
      </c>
      <c r="F71" s="40">
        <f>Objednávka!F19+Skutečnost!F3-Skutečnost!F37-Skutečnost!F54</f>
        <v>0</v>
      </c>
      <c r="G71" s="40">
        <f>Objednávka!G19+Skutečnost!G3-Skutečnost!G37-Skutečnost!G54</f>
        <v>0</v>
      </c>
      <c r="H71" s="40">
        <f>Objednávka!H19+Skutečnost!H3-Skutečnost!H37-Skutečnost!H54</f>
        <v>0</v>
      </c>
      <c r="I71" s="40">
        <f>Objednávka!I19+Skutečnost!I3-Skutečnost!I37-Skutečnost!I54</f>
        <v>0</v>
      </c>
      <c r="J71" s="40">
        <f>Objednávka!J19+Skutečnost!J3-Skutečnost!J37-Skutečnost!J54</f>
        <v>0</v>
      </c>
      <c r="K71" s="40">
        <f>Objednávka!K19+Skutečnost!K3-Skutečnost!K37-Skutečnost!K54</f>
        <v>0</v>
      </c>
      <c r="L71" s="40">
        <f>Objednávka!L19+Skutečnost!L3-Skutečnost!L37-Skutečnost!L54</f>
        <v>0</v>
      </c>
      <c r="M71" s="40">
        <f>Objednávka!M19+Skutečnost!M3-Skutečnost!M37-Skutečnost!M54</f>
        <v>0</v>
      </c>
      <c r="N71" s="40">
        <f>Objednávka!N19+Skutečnost!N3-Skutečnost!N37-Skutečnost!N54</f>
        <v>0</v>
      </c>
      <c r="O71" s="40">
        <f>Objednávka!O19+Skutečnost!O3-Skutečnost!O37-Skutečnost!O54</f>
        <v>0</v>
      </c>
      <c r="P71" s="40">
        <f>Objednávka!P19+Skutečnost!P3-Skutečnost!P37-Skutečnost!P54</f>
        <v>0</v>
      </c>
      <c r="Q71" s="314">
        <f>Objednávka!Q19+Skutečnost!Q3-Skutečnost!Q37-Skutečnost!Q54</f>
        <v>0</v>
      </c>
    </row>
    <row r="72" spans="1:17" x14ac:dyDescent="0.25">
      <c r="A72" s="20" t="s">
        <v>106</v>
      </c>
      <c r="B72" s="116"/>
      <c r="C72" s="41">
        <f>Objednávka!C20+Skutečnost!C4-Skutečnost!C38-Skutečnost!C55</f>
        <v>0</v>
      </c>
      <c r="D72" s="42">
        <f>Objednávka!D20+Skutečnost!D4-Skutečnost!D38-Skutečnost!D55</f>
        <v>0</v>
      </c>
      <c r="E72" s="42">
        <f>Objednávka!E20+Skutečnost!E4-Skutečnost!E38-Skutečnost!E55</f>
        <v>0</v>
      </c>
      <c r="F72" s="42">
        <f>Objednávka!F20+Skutečnost!F4-Skutečnost!F38-Skutečnost!F55</f>
        <v>0</v>
      </c>
      <c r="G72" s="42">
        <f>Objednávka!G20+Skutečnost!G4-Skutečnost!G38-Skutečnost!G55</f>
        <v>0</v>
      </c>
      <c r="H72" s="42">
        <f>Objednávka!H20+Skutečnost!H4-Skutečnost!H38-Skutečnost!H55</f>
        <v>0</v>
      </c>
      <c r="I72" s="42">
        <f>Objednávka!I20+Skutečnost!I4-Skutečnost!I38-Skutečnost!I55</f>
        <v>0</v>
      </c>
      <c r="J72" s="42">
        <f>Objednávka!J20+Skutečnost!J4-Skutečnost!J38-Skutečnost!J55</f>
        <v>0</v>
      </c>
      <c r="K72" s="42">
        <f>Objednávka!K20+Skutečnost!K4-Skutečnost!K38-Skutečnost!K55</f>
        <v>0</v>
      </c>
      <c r="L72" s="42">
        <f>Objednávka!L20+Skutečnost!L4-Skutečnost!L38-Skutečnost!L55</f>
        <v>0</v>
      </c>
      <c r="M72" s="42">
        <f>Objednávka!M20+Skutečnost!M4-Skutečnost!M38-Skutečnost!M55</f>
        <v>0</v>
      </c>
      <c r="N72" s="42">
        <f>Objednávka!N20+Skutečnost!N4-Skutečnost!N38-Skutečnost!N55</f>
        <v>0</v>
      </c>
      <c r="O72" s="42">
        <f>Objednávka!O20+Skutečnost!O4-Skutečnost!O38-Skutečnost!O55</f>
        <v>0</v>
      </c>
      <c r="P72" s="42">
        <f>Objednávka!P20+Skutečnost!P4-Skutečnost!P38-Skutečnost!P55</f>
        <v>0</v>
      </c>
      <c r="Q72" s="315">
        <f>Objednávka!Q20+Skutečnost!Q4-Skutečnost!Q38-Skutečnost!Q55</f>
        <v>0</v>
      </c>
    </row>
    <row r="73" spans="1:17" x14ac:dyDescent="0.25">
      <c r="A73" s="5" t="s">
        <v>107</v>
      </c>
      <c r="B73" s="112"/>
      <c r="C73" s="41">
        <f>Objednávka!C21+Skutečnost!C5-Skutečnost!C39-Skutečnost!C56</f>
        <v>0</v>
      </c>
      <c r="D73" s="42">
        <f>Objednávka!D21+Skutečnost!D5-Skutečnost!D39-Skutečnost!D56</f>
        <v>0</v>
      </c>
      <c r="E73" s="42">
        <f>Objednávka!E21+Skutečnost!E5-Skutečnost!E39-Skutečnost!E56</f>
        <v>0</v>
      </c>
      <c r="F73" s="42">
        <f>Objednávka!F21+Skutečnost!F5-Skutečnost!F39-Skutečnost!F56</f>
        <v>0</v>
      </c>
      <c r="G73" s="42">
        <f>Objednávka!G21+Skutečnost!G5-Skutečnost!G39-Skutečnost!G56</f>
        <v>0</v>
      </c>
      <c r="H73" s="42">
        <f>Objednávka!H21+Skutečnost!H5-Skutečnost!H39-Skutečnost!H56</f>
        <v>0</v>
      </c>
      <c r="I73" s="42">
        <f>Objednávka!I21+Skutečnost!I5-Skutečnost!I39-Skutečnost!I56</f>
        <v>0</v>
      </c>
      <c r="J73" s="42">
        <f>Objednávka!J21+Skutečnost!J5-Skutečnost!J39-Skutečnost!J56</f>
        <v>0</v>
      </c>
      <c r="K73" s="42">
        <f>Objednávka!K21+Skutečnost!K5-Skutečnost!K39-Skutečnost!K56</f>
        <v>0</v>
      </c>
      <c r="L73" s="42">
        <f>Objednávka!L21+Skutečnost!L5-Skutečnost!L39-Skutečnost!L56</f>
        <v>0</v>
      </c>
      <c r="M73" s="42">
        <f>Objednávka!M21+Skutečnost!M5-Skutečnost!M39-Skutečnost!M56</f>
        <v>0</v>
      </c>
      <c r="N73" s="42">
        <f>Objednávka!N21+Skutečnost!N5-Skutečnost!N39-Skutečnost!N56</f>
        <v>0</v>
      </c>
      <c r="O73" s="42">
        <f>Objednávka!O21+Skutečnost!O5-Skutečnost!O39-Skutečnost!O56</f>
        <v>0</v>
      </c>
      <c r="P73" s="42">
        <f>Objednávka!P21+Skutečnost!P5-Skutečnost!P39-Skutečnost!P56</f>
        <v>0</v>
      </c>
      <c r="Q73" s="315">
        <f>Objednávka!Q21+Skutečnost!Q5-Skutečnost!Q39-Skutečnost!Q56</f>
        <v>0</v>
      </c>
    </row>
    <row r="74" spans="1:17" x14ac:dyDescent="0.25">
      <c r="A74" s="5" t="s">
        <v>108</v>
      </c>
      <c r="B74" s="112"/>
      <c r="C74" s="41">
        <f>Objednávka!C22+Skutečnost!C6-Skutečnost!C40-Skutečnost!C57</f>
        <v>0</v>
      </c>
      <c r="D74" s="42">
        <f>Objednávka!D22+Skutečnost!D6-Skutečnost!D40-Skutečnost!D57</f>
        <v>0</v>
      </c>
      <c r="E74" s="42">
        <f>Objednávka!E22+Skutečnost!E6-Skutečnost!E40-Skutečnost!E57</f>
        <v>0</v>
      </c>
      <c r="F74" s="42">
        <f>Objednávka!F22+Skutečnost!F6-Skutečnost!F40-Skutečnost!F57</f>
        <v>0</v>
      </c>
      <c r="G74" s="42">
        <f>Objednávka!G22+Skutečnost!G6-Skutečnost!G40-Skutečnost!G57</f>
        <v>0</v>
      </c>
      <c r="H74" s="42">
        <f>Objednávka!H22+Skutečnost!H6-Skutečnost!H40-Skutečnost!H57</f>
        <v>0</v>
      </c>
      <c r="I74" s="42">
        <f>Objednávka!I22+Skutečnost!I6-Skutečnost!I40-Skutečnost!I57</f>
        <v>0</v>
      </c>
      <c r="J74" s="42">
        <f>Objednávka!J22+Skutečnost!J6-Skutečnost!J40-Skutečnost!J57</f>
        <v>0</v>
      </c>
      <c r="K74" s="42">
        <f>Objednávka!K22+Skutečnost!K6-Skutečnost!K40-Skutečnost!K57</f>
        <v>0</v>
      </c>
      <c r="L74" s="42">
        <f>Objednávka!L22+Skutečnost!L6-Skutečnost!L40-Skutečnost!L57</f>
        <v>0</v>
      </c>
      <c r="M74" s="42">
        <f>Objednávka!M22+Skutečnost!M6-Skutečnost!M40-Skutečnost!M57</f>
        <v>0</v>
      </c>
      <c r="N74" s="42">
        <f>Objednávka!N22+Skutečnost!N6-Skutečnost!N40-Skutečnost!N57</f>
        <v>0</v>
      </c>
      <c r="O74" s="42">
        <f>Objednávka!O22+Skutečnost!O6-Skutečnost!O40-Skutečnost!O57</f>
        <v>0</v>
      </c>
      <c r="P74" s="42">
        <f>Objednávka!P22+Skutečnost!P6-Skutečnost!P40-Skutečnost!P57</f>
        <v>0</v>
      </c>
      <c r="Q74" s="315">
        <f>Objednávka!Q22+Skutečnost!Q6-Skutečnost!Q40-Skutečnost!Q57</f>
        <v>0</v>
      </c>
    </row>
    <row r="75" spans="1:17" x14ac:dyDescent="0.25">
      <c r="A75" s="5" t="s">
        <v>109</v>
      </c>
      <c r="B75" s="112"/>
      <c r="C75" s="41">
        <f>Objednávka!C23+Skutečnost!C7-Skutečnost!C41-Skutečnost!C58</f>
        <v>0</v>
      </c>
      <c r="D75" s="42">
        <f>Objednávka!D23+Skutečnost!D7-Skutečnost!D41-Skutečnost!D58</f>
        <v>0</v>
      </c>
      <c r="E75" s="42">
        <f>Objednávka!E23+Skutečnost!E7-Skutečnost!E41-Skutečnost!E58</f>
        <v>0</v>
      </c>
      <c r="F75" s="42">
        <f>Objednávka!F23+Skutečnost!F7-Skutečnost!F41-Skutečnost!F58</f>
        <v>0</v>
      </c>
      <c r="G75" s="42">
        <f>Objednávka!G23+Skutečnost!G7-Skutečnost!G41-Skutečnost!G58</f>
        <v>0</v>
      </c>
      <c r="H75" s="42">
        <f>Objednávka!H23+Skutečnost!H7-Skutečnost!H41-Skutečnost!H58</f>
        <v>0</v>
      </c>
      <c r="I75" s="42">
        <f>Objednávka!I23+Skutečnost!I7-Skutečnost!I41-Skutečnost!I58</f>
        <v>0</v>
      </c>
      <c r="J75" s="42">
        <f>Objednávka!J23+Skutečnost!J7-Skutečnost!J41-Skutečnost!J58</f>
        <v>0</v>
      </c>
      <c r="K75" s="42">
        <f>Objednávka!K23+Skutečnost!K7-Skutečnost!K41-Skutečnost!K58</f>
        <v>0</v>
      </c>
      <c r="L75" s="42">
        <f>Objednávka!L23+Skutečnost!L7-Skutečnost!L41-Skutečnost!L58</f>
        <v>0</v>
      </c>
      <c r="M75" s="42">
        <f>Objednávka!M23+Skutečnost!M7-Skutečnost!M41-Skutečnost!M58</f>
        <v>0</v>
      </c>
      <c r="N75" s="42">
        <f>Objednávka!N23+Skutečnost!N7-Skutečnost!N41-Skutečnost!N58</f>
        <v>0</v>
      </c>
      <c r="O75" s="42">
        <f>Objednávka!O23+Skutečnost!O7-Skutečnost!O41-Skutečnost!O58</f>
        <v>0</v>
      </c>
      <c r="P75" s="42">
        <f>Objednávka!P23+Skutečnost!P7-Skutečnost!P41-Skutečnost!P58</f>
        <v>0</v>
      </c>
      <c r="Q75" s="315">
        <f>Objednávka!Q23+Skutečnost!Q7-Skutečnost!Q41-Skutečnost!Q58</f>
        <v>0</v>
      </c>
    </row>
    <row r="76" spans="1:17" x14ac:dyDescent="0.25">
      <c r="A76" s="5" t="s">
        <v>110</v>
      </c>
      <c r="B76" s="112"/>
      <c r="C76" s="41">
        <f>Objednávka!C24+Skutečnost!C8-Skutečnost!C42-Skutečnost!C59</f>
        <v>0</v>
      </c>
      <c r="D76" s="42">
        <f>Objednávka!D24+Skutečnost!D8-Skutečnost!D42-Skutečnost!D59</f>
        <v>0</v>
      </c>
      <c r="E76" s="42">
        <f>Objednávka!E24+Skutečnost!E8-Skutečnost!E42-Skutečnost!E59</f>
        <v>0</v>
      </c>
      <c r="F76" s="42">
        <f>Objednávka!F24+Skutečnost!F8-Skutečnost!F42-Skutečnost!F59</f>
        <v>0</v>
      </c>
      <c r="G76" s="42">
        <f>Objednávka!G24+Skutečnost!G8-Skutečnost!G42-Skutečnost!G59</f>
        <v>0</v>
      </c>
      <c r="H76" s="42">
        <f>Objednávka!H24+Skutečnost!H8-Skutečnost!H42-Skutečnost!H59</f>
        <v>0</v>
      </c>
      <c r="I76" s="42">
        <f>Objednávka!I24+Skutečnost!I8-Skutečnost!I42-Skutečnost!I59</f>
        <v>0</v>
      </c>
      <c r="J76" s="42">
        <f>Objednávka!J24+Skutečnost!J8-Skutečnost!J42-Skutečnost!J59</f>
        <v>0</v>
      </c>
      <c r="K76" s="42">
        <f>Objednávka!K24+Skutečnost!K8-Skutečnost!K42-Skutečnost!K59</f>
        <v>0</v>
      </c>
      <c r="L76" s="42">
        <f>Objednávka!L24+Skutečnost!L8-Skutečnost!L42-Skutečnost!L59</f>
        <v>0</v>
      </c>
      <c r="M76" s="42">
        <f>Objednávka!M24+Skutečnost!M8-Skutečnost!M42-Skutečnost!M59</f>
        <v>0</v>
      </c>
      <c r="N76" s="42">
        <f>Objednávka!N24+Skutečnost!N8-Skutečnost!N42-Skutečnost!N59</f>
        <v>0</v>
      </c>
      <c r="O76" s="42">
        <f>Objednávka!O24+Skutečnost!O8-Skutečnost!O42-Skutečnost!O59</f>
        <v>0</v>
      </c>
      <c r="P76" s="42">
        <f>Objednávka!P24+Skutečnost!P8-Skutečnost!P42-Skutečnost!P59</f>
        <v>0</v>
      </c>
      <c r="Q76" s="315">
        <f>Objednávka!Q24+Skutečnost!Q8-Skutečnost!Q42-Skutečnost!Q59</f>
        <v>0</v>
      </c>
    </row>
    <row r="77" spans="1:17" x14ac:dyDescent="0.25">
      <c r="A77" s="5" t="s">
        <v>111</v>
      </c>
      <c r="B77" s="112"/>
      <c r="C77" s="41">
        <f>Objednávka!C25+Skutečnost!C9-Skutečnost!C43-Skutečnost!C60</f>
        <v>0</v>
      </c>
      <c r="D77" s="42">
        <f>Objednávka!D25+Skutečnost!D9-Skutečnost!D43-Skutečnost!D60</f>
        <v>0</v>
      </c>
      <c r="E77" s="42">
        <f>Objednávka!E25+Skutečnost!E9-Skutečnost!E43-Skutečnost!E60</f>
        <v>0</v>
      </c>
      <c r="F77" s="42">
        <f>Objednávka!F25+Skutečnost!F9-Skutečnost!F43-Skutečnost!F60</f>
        <v>0</v>
      </c>
      <c r="G77" s="42">
        <f>Objednávka!G25+Skutečnost!G9-Skutečnost!G43-Skutečnost!G60</f>
        <v>0</v>
      </c>
      <c r="H77" s="42">
        <f>Objednávka!H25+Skutečnost!H9-Skutečnost!H43-Skutečnost!H60</f>
        <v>0</v>
      </c>
      <c r="I77" s="42">
        <f>Objednávka!I25+Skutečnost!I9-Skutečnost!I43-Skutečnost!I60</f>
        <v>0</v>
      </c>
      <c r="J77" s="42">
        <f>Objednávka!J25+Skutečnost!J9-Skutečnost!J43-Skutečnost!J60</f>
        <v>0</v>
      </c>
      <c r="K77" s="42">
        <f>Objednávka!K25+Skutečnost!K9-Skutečnost!K43-Skutečnost!K60</f>
        <v>0</v>
      </c>
      <c r="L77" s="42">
        <f>Objednávka!L25+Skutečnost!L9-Skutečnost!L43-Skutečnost!L60</f>
        <v>0</v>
      </c>
      <c r="M77" s="42">
        <f>Objednávka!M25+Skutečnost!M9-Skutečnost!M43-Skutečnost!M60</f>
        <v>0</v>
      </c>
      <c r="N77" s="42">
        <f>Objednávka!N25+Skutečnost!N9-Skutečnost!N43-Skutečnost!N60</f>
        <v>0</v>
      </c>
      <c r="O77" s="42">
        <f>Objednávka!O25+Skutečnost!O9-Skutečnost!O43-Skutečnost!O60</f>
        <v>0</v>
      </c>
      <c r="P77" s="42">
        <f>Objednávka!P25+Skutečnost!P9-Skutečnost!P43-Skutečnost!P60</f>
        <v>0</v>
      </c>
      <c r="Q77" s="315">
        <f>Objednávka!Q25+Skutečnost!Q9-Skutečnost!Q43-Skutečnost!Q60</f>
        <v>0</v>
      </c>
    </row>
    <row r="78" spans="1:17" x14ac:dyDescent="0.25">
      <c r="A78" s="5" t="s">
        <v>112</v>
      </c>
      <c r="B78" s="112"/>
      <c r="C78" s="41">
        <f>Objednávka!C26+Skutečnost!C10-Skutečnost!C44-Skutečnost!C61</f>
        <v>0</v>
      </c>
      <c r="D78" s="42">
        <f>Objednávka!D26+Skutečnost!D10-Skutečnost!D44-Skutečnost!D61</f>
        <v>0</v>
      </c>
      <c r="E78" s="42">
        <f>Objednávka!E26+Skutečnost!E10-Skutečnost!E44-Skutečnost!E61</f>
        <v>0</v>
      </c>
      <c r="F78" s="42">
        <f>Objednávka!F26+Skutečnost!F10-Skutečnost!F44-Skutečnost!F61</f>
        <v>0</v>
      </c>
      <c r="G78" s="42">
        <f>Objednávka!G26+Skutečnost!G10-Skutečnost!G44-Skutečnost!G61</f>
        <v>0</v>
      </c>
      <c r="H78" s="42">
        <f>Objednávka!H26+Skutečnost!H10-Skutečnost!H44-Skutečnost!H61</f>
        <v>0</v>
      </c>
      <c r="I78" s="42">
        <f>Objednávka!I26+Skutečnost!I10-Skutečnost!I44-Skutečnost!I61</f>
        <v>0</v>
      </c>
      <c r="J78" s="42">
        <f>Objednávka!J26+Skutečnost!J10-Skutečnost!J44-Skutečnost!J61</f>
        <v>0</v>
      </c>
      <c r="K78" s="42">
        <f>Objednávka!K26+Skutečnost!K10-Skutečnost!K44-Skutečnost!K61</f>
        <v>0</v>
      </c>
      <c r="L78" s="42">
        <f>Objednávka!L26+Skutečnost!L10-Skutečnost!L44-Skutečnost!L61</f>
        <v>0</v>
      </c>
      <c r="M78" s="42">
        <f>Objednávka!M26+Skutečnost!M10-Skutečnost!M44-Skutečnost!M61</f>
        <v>0</v>
      </c>
      <c r="N78" s="42">
        <f>Objednávka!N26+Skutečnost!N10-Skutečnost!N44-Skutečnost!N61</f>
        <v>0</v>
      </c>
      <c r="O78" s="42">
        <f>Objednávka!O26+Skutečnost!O10-Skutečnost!O44-Skutečnost!O61</f>
        <v>0</v>
      </c>
      <c r="P78" s="42">
        <f>Objednávka!P26+Skutečnost!P10-Skutečnost!P44-Skutečnost!P61</f>
        <v>0</v>
      </c>
      <c r="Q78" s="315">
        <f>Objednávka!Q26+Skutečnost!Q10-Skutečnost!Q44-Skutečnost!Q61</f>
        <v>0</v>
      </c>
    </row>
    <row r="79" spans="1:17" x14ac:dyDescent="0.25">
      <c r="A79" s="5" t="s">
        <v>113</v>
      </c>
      <c r="B79" s="112"/>
      <c r="C79" s="41">
        <f>Objednávka!C27+Skutečnost!C11-Skutečnost!C45-Skutečnost!C62</f>
        <v>0</v>
      </c>
      <c r="D79" s="42">
        <f>Objednávka!D27+Skutečnost!D11-Skutečnost!D45-Skutečnost!D62</f>
        <v>0</v>
      </c>
      <c r="E79" s="42">
        <f>Objednávka!E27+Skutečnost!E11-Skutečnost!E45-Skutečnost!E62</f>
        <v>0</v>
      </c>
      <c r="F79" s="42">
        <f>Objednávka!F27+Skutečnost!F11-Skutečnost!F45-Skutečnost!F62</f>
        <v>0</v>
      </c>
      <c r="G79" s="42">
        <f>Objednávka!G27+Skutečnost!G11-Skutečnost!G45-Skutečnost!G62</f>
        <v>0</v>
      </c>
      <c r="H79" s="42">
        <f>Objednávka!H27+Skutečnost!H11-Skutečnost!H45-Skutečnost!H62</f>
        <v>0</v>
      </c>
      <c r="I79" s="42">
        <f>Objednávka!I27+Skutečnost!I11-Skutečnost!I45-Skutečnost!I62</f>
        <v>0</v>
      </c>
      <c r="J79" s="42">
        <f>Objednávka!J27+Skutečnost!J11-Skutečnost!J45-Skutečnost!J62</f>
        <v>0</v>
      </c>
      <c r="K79" s="42">
        <f>Objednávka!K27+Skutečnost!K11-Skutečnost!K45-Skutečnost!K62</f>
        <v>0</v>
      </c>
      <c r="L79" s="42">
        <f>Objednávka!L27+Skutečnost!L11-Skutečnost!L45-Skutečnost!L62</f>
        <v>0</v>
      </c>
      <c r="M79" s="42">
        <f>Objednávka!M27+Skutečnost!M11-Skutečnost!M45-Skutečnost!M62</f>
        <v>0</v>
      </c>
      <c r="N79" s="42">
        <f>Objednávka!N27+Skutečnost!N11-Skutečnost!N45-Skutečnost!N62</f>
        <v>0</v>
      </c>
      <c r="O79" s="42">
        <f>Objednávka!O27+Skutečnost!O11-Skutečnost!O45-Skutečnost!O62</f>
        <v>0</v>
      </c>
      <c r="P79" s="42">
        <f>Objednávka!P27+Skutečnost!P11-Skutečnost!P45-Skutečnost!P62</f>
        <v>0</v>
      </c>
      <c r="Q79" s="315">
        <f>Objednávka!Q27+Skutečnost!Q11-Skutečnost!Q45-Skutečnost!Q62</f>
        <v>0</v>
      </c>
    </row>
    <row r="80" spans="1:17" x14ac:dyDescent="0.25">
      <c r="A80" s="5" t="s">
        <v>114</v>
      </c>
      <c r="B80" s="112"/>
      <c r="C80" s="41">
        <f>Objednávka!C28+Skutečnost!C12-Skutečnost!C46-Skutečnost!C63</f>
        <v>0</v>
      </c>
      <c r="D80" s="42">
        <f>Objednávka!D28+Skutečnost!D12-Skutečnost!D46-Skutečnost!D63</f>
        <v>0</v>
      </c>
      <c r="E80" s="42">
        <f>Objednávka!E28+Skutečnost!E12-Skutečnost!E46-Skutečnost!E63</f>
        <v>0</v>
      </c>
      <c r="F80" s="42">
        <f>Objednávka!F28+Skutečnost!F12-Skutečnost!F46-Skutečnost!F63</f>
        <v>0</v>
      </c>
      <c r="G80" s="42">
        <f>Objednávka!G28+Skutečnost!G12-Skutečnost!G46-Skutečnost!G63</f>
        <v>0</v>
      </c>
      <c r="H80" s="42">
        <f>Objednávka!H28+Skutečnost!H12-Skutečnost!H46-Skutečnost!H63</f>
        <v>0</v>
      </c>
      <c r="I80" s="42">
        <f>Objednávka!I28+Skutečnost!I12-Skutečnost!I46-Skutečnost!I63</f>
        <v>0</v>
      </c>
      <c r="J80" s="42">
        <f>Objednávka!J28+Skutečnost!J12-Skutečnost!J46-Skutečnost!J63</f>
        <v>0</v>
      </c>
      <c r="K80" s="42">
        <f>Objednávka!K28+Skutečnost!K12-Skutečnost!K46-Skutečnost!K63</f>
        <v>0</v>
      </c>
      <c r="L80" s="42">
        <f>Objednávka!L28+Skutečnost!L12-Skutečnost!L46-Skutečnost!L63</f>
        <v>0</v>
      </c>
      <c r="M80" s="42">
        <f>Objednávka!M28+Skutečnost!M12-Skutečnost!M46-Skutečnost!M63</f>
        <v>0</v>
      </c>
      <c r="N80" s="42">
        <f>Objednávka!N28+Skutečnost!N12-Skutečnost!N46-Skutečnost!N63</f>
        <v>0</v>
      </c>
      <c r="O80" s="42">
        <f>Objednávka!O28+Skutečnost!O12-Skutečnost!O46-Skutečnost!O63</f>
        <v>0</v>
      </c>
      <c r="P80" s="42">
        <f>Objednávka!P28+Skutečnost!P12-Skutečnost!P46-Skutečnost!P63</f>
        <v>0</v>
      </c>
      <c r="Q80" s="315">
        <f>Objednávka!Q28+Skutečnost!Q12-Skutečnost!Q46-Skutečnost!Q63</f>
        <v>0</v>
      </c>
    </row>
    <row r="81" spans="1:17" x14ac:dyDescent="0.25">
      <c r="A81" s="5" t="s">
        <v>115</v>
      </c>
      <c r="B81" s="112"/>
      <c r="C81" s="41">
        <f>Objednávka!C29+Skutečnost!C13-Skutečnost!C47-Skutečnost!C64</f>
        <v>0</v>
      </c>
      <c r="D81" s="42">
        <f>Objednávka!D29+Skutečnost!D13-Skutečnost!D47-Skutečnost!D64</f>
        <v>0</v>
      </c>
      <c r="E81" s="42">
        <f>Objednávka!E29+Skutečnost!E13-Skutečnost!E47-Skutečnost!E64</f>
        <v>0</v>
      </c>
      <c r="F81" s="42">
        <f>Objednávka!F29+Skutečnost!F13-Skutečnost!F47-Skutečnost!F64</f>
        <v>0</v>
      </c>
      <c r="G81" s="42">
        <f>Objednávka!G29+Skutečnost!G13-Skutečnost!G47-Skutečnost!G64</f>
        <v>0</v>
      </c>
      <c r="H81" s="42">
        <f>Objednávka!H29+Skutečnost!H13-Skutečnost!H47-Skutečnost!H64</f>
        <v>0</v>
      </c>
      <c r="I81" s="42">
        <f>Objednávka!I29+Skutečnost!I13-Skutečnost!I47-Skutečnost!I64</f>
        <v>0</v>
      </c>
      <c r="J81" s="42">
        <f>Objednávka!J29+Skutečnost!J13-Skutečnost!J47-Skutečnost!J64</f>
        <v>0</v>
      </c>
      <c r="K81" s="42">
        <f>Objednávka!K29+Skutečnost!K13-Skutečnost!K47-Skutečnost!K64</f>
        <v>0</v>
      </c>
      <c r="L81" s="42">
        <f>Objednávka!L29+Skutečnost!L13-Skutečnost!L47-Skutečnost!L64</f>
        <v>0</v>
      </c>
      <c r="M81" s="42">
        <f>Objednávka!M29+Skutečnost!M13-Skutečnost!M47-Skutečnost!M64</f>
        <v>0</v>
      </c>
      <c r="N81" s="42">
        <f>Objednávka!N29+Skutečnost!N13-Skutečnost!N47-Skutečnost!N64</f>
        <v>0</v>
      </c>
      <c r="O81" s="42">
        <f>Objednávka!O29+Skutečnost!O13-Skutečnost!O47-Skutečnost!O64</f>
        <v>0</v>
      </c>
      <c r="P81" s="42">
        <f>Objednávka!P29+Skutečnost!P13-Skutečnost!P47-Skutečnost!P64</f>
        <v>0</v>
      </c>
      <c r="Q81" s="315">
        <f>Objednávka!Q29+Skutečnost!Q13-Skutečnost!Q47-Skutečnost!Q64</f>
        <v>0</v>
      </c>
    </row>
    <row r="82" spans="1:17" x14ac:dyDescent="0.25">
      <c r="A82" s="5" t="s">
        <v>116</v>
      </c>
      <c r="B82" s="112"/>
      <c r="C82" s="41">
        <f>Objednávka!C30+Skutečnost!C14-Skutečnost!C48-Skutečnost!C65</f>
        <v>0</v>
      </c>
      <c r="D82" s="42">
        <f>Objednávka!D30+Skutečnost!D14-Skutečnost!D48-Skutečnost!D65</f>
        <v>0</v>
      </c>
      <c r="E82" s="42">
        <f>Objednávka!E30+Skutečnost!E14-Skutečnost!E48-Skutečnost!E65</f>
        <v>0</v>
      </c>
      <c r="F82" s="42">
        <f>Objednávka!F30+Skutečnost!F14-Skutečnost!F48-Skutečnost!F65</f>
        <v>0</v>
      </c>
      <c r="G82" s="42">
        <f>Objednávka!G30+Skutečnost!G14-Skutečnost!G48-Skutečnost!G65</f>
        <v>0</v>
      </c>
      <c r="H82" s="42">
        <f>Objednávka!H30+Skutečnost!H14-Skutečnost!H48-Skutečnost!H65</f>
        <v>0</v>
      </c>
      <c r="I82" s="42">
        <f>Objednávka!I30+Skutečnost!I14-Skutečnost!I48-Skutečnost!I65</f>
        <v>0</v>
      </c>
      <c r="J82" s="42">
        <f>Objednávka!J30+Skutečnost!J14-Skutečnost!J48-Skutečnost!J65</f>
        <v>0</v>
      </c>
      <c r="K82" s="42">
        <f>Objednávka!K30+Skutečnost!K14-Skutečnost!K48-Skutečnost!K65</f>
        <v>0</v>
      </c>
      <c r="L82" s="42">
        <f>Objednávka!L30+Skutečnost!L14-Skutečnost!L48-Skutečnost!L65</f>
        <v>0</v>
      </c>
      <c r="M82" s="42">
        <f>Objednávka!M30+Skutečnost!M14-Skutečnost!M48-Skutečnost!M65</f>
        <v>0</v>
      </c>
      <c r="N82" s="42">
        <f>Objednávka!N30+Skutečnost!N14-Skutečnost!N48-Skutečnost!N65</f>
        <v>0</v>
      </c>
      <c r="O82" s="42">
        <f>Objednávka!O30+Skutečnost!O14-Skutečnost!O48-Skutečnost!O65</f>
        <v>0</v>
      </c>
      <c r="P82" s="42">
        <f>Objednávka!P30+Skutečnost!P14-Skutečnost!P48-Skutečnost!P65</f>
        <v>0</v>
      </c>
      <c r="Q82" s="315">
        <f>Objednávka!Q30+Skutečnost!Q14-Skutečnost!Q48-Skutečnost!Q65</f>
        <v>0</v>
      </c>
    </row>
    <row r="83" spans="1:17" ht="15.75" thickBot="1" x14ac:dyDescent="0.3">
      <c r="A83" s="24" t="s">
        <v>117</v>
      </c>
      <c r="B83" s="114"/>
      <c r="C83" s="43">
        <f>Objednávka!C31+Skutečnost!C15-Skutečnost!C49-Skutečnost!C66</f>
        <v>0</v>
      </c>
      <c r="D83" s="44">
        <f>Objednávka!D31+Skutečnost!D15-Skutečnost!D49-Skutečnost!D66</f>
        <v>0</v>
      </c>
      <c r="E83" s="44">
        <f>Objednávka!E31+Skutečnost!E15-Skutečnost!E49-Skutečnost!E66</f>
        <v>0</v>
      </c>
      <c r="F83" s="44">
        <f>Objednávka!F31+Skutečnost!F15-Skutečnost!F49-Skutečnost!F66</f>
        <v>0</v>
      </c>
      <c r="G83" s="44">
        <f>Objednávka!G31+Skutečnost!G15-Skutečnost!G49-Skutečnost!G66</f>
        <v>0</v>
      </c>
      <c r="H83" s="44">
        <f>Objednávka!H31+Skutečnost!H15-Skutečnost!H49-Skutečnost!H66</f>
        <v>0</v>
      </c>
      <c r="I83" s="44">
        <f>Objednávka!I31+Skutečnost!I15-Skutečnost!I49-Skutečnost!I66</f>
        <v>0</v>
      </c>
      <c r="J83" s="44">
        <f>Objednávka!J31+Skutečnost!J15-Skutečnost!J49-Skutečnost!J66</f>
        <v>0</v>
      </c>
      <c r="K83" s="44">
        <f>Objednávka!K31+Skutečnost!K15-Skutečnost!K49-Skutečnost!K66</f>
        <v>0</v>
      </c>
      <c r="L83" s="44">
        <f>Objednávka!L31+Skutečnost!L15-Skutečnost!L49-Skutečnost!L66</f>
        <v>0</v>
      </c>
      <c r="M83" s="44">
        <f>Objednávka!M31+Skutečnost!M15-Skutečnost!M49-Skutečnost!M66</f>
        <v>0</v>
      </c>
      <c r="N83" s="44">
        <f>Objednávka!N31+Skutečnost!N15-Skutečnost!N49-Skutečnost!N66</f>
        <v>0</v>
      </c>
      <c r="O83" s="44">
        <f>Objednávka!O31+Skutečnost!O15-Skutečnost!O49-Skutečnost!O66</f>
        <v>0</v>
      </c>
      <c r="P83" s="44">
        <f>Objednávka!P31+Skutečnost!P15-Skutečnost!P49-Skutečnost!P66</f>
        <v>0</v>
      </c>
      <c r="Q83" s="316">
        <f>Objednávka!Q31+Skutečnost!Q15-Skutečnost!Q49-Skutečnost!Q66</f>
        <v>0</v>
      </c>
    </row>
    <row r="84" spans="1:17" ht="15.75" thickBot="1" x14ac:dyDescent="0.3">
      <c r="A84" s="36" t="s">
        <v>157</v>
      </c>
      <c r="B84" s="64" t="s">
        <v>158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17">
        <f t="shared" si="8"/>
        <v>0</v>
      </c>
    </row>
    <row r="85" spans="1:17" ht="15.75" thickBot="1" x14ac:dyDescent="0.3"/>
    <row r="86" spans="1:17" x14ac:dyDescent="0.25">
      <c r="A86" s="33" t="s">
        <v>207</v>
      </c>
      <c r="B86" s="127"/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275"/>
    </row>
    <row r="87" spans="1:17" ht="15.75" thickBot="1" x14ac:dyDescent="0.3">
      <c r="A87" s="10" t="s">
        <v>208</v>
      </c>
      <c r="B87" s="55"/>
      <c r="C87" s="15" t="str">
        <f>C$2</f>
        <v>2029/30</v>
      </c>
      <c r="D87" s="12" t="str">
        <f t="shared" ref="D87:Q87" si="9">D$2</f>
        <v>2030/31</v>
      </c>
      <c r="E87" s="12" t="str">
        <f t="shared" si="9"/>
        <v>2031/32</v>
      </c>
      <c r="F87" s="12" t="str">
        <f t="shared" si="9"/>
        <v>2032/33</v>
      </c>
      <c r="G87" s="12" t="str">
        <f t="shared" si="9"/>
        <v>2033/34</v>
      </c>
      <c r="H87" s="12" t="str">
        <f t="shared" si="9"/>
        <v>2034/35</v>
      </c>
      <c r="I87" s="12" t="str">
        <f t="shared" si="9"/>
        <v>2035/36</v>
      </c>
      <c r="J87" s="12" t="str">
        <f t="shared" si="9"/>
        <v>2036/37</v>
      </c>
      <c r="K87" s="12" t="str">
        <f t="shared" si="9"/>
        <v>2037/38</v>
      </c>
      <c r="L87" s="12" t="str">
        <f t="shared" si="9"/>
        <v>2038/39</v>
      </c>
      <c r="M87" s="12" t="str">
        <f t="shared" si="9"/>
        <v>2039/40</v>
      </c>
      <c r="N87" s="12" t="str">
        <f t="shared" si="9"/>
        <v>2040/41</v>
      </c>
      <c r="O87" s="12" t="str">
        <f t="shared" si="9"/>
        <v>2041/42</v>
      </c>
      <c r="P87" s="12" t="str">
        <f t="shared" si="9"/>
        <v>2042/43</v>
      </c>
      <c r="Q87" s="16" t="str">
        <f t="shared" si="9"/>
        <v>2043/44</v>
      </c>
    </row>
    <row r="88" spans="1:17" ht="15.75" thickTop="1" x14ac:dyDescent="0.25">
      <c r="A88" s="3" t="s">
        <v>348</v>
      </c>
      <c r="B88" s="256"/>
      <c r="C88" s="39">
        <f>Skutečnost!C3*Objednávka!C$13+Skutečnost!C20*Objednávka!C$15-Skutečnost!C37*(Objednávka!C$13+Objednávka!C$14)-Skutečnost!C54*Objednávka!C$12</f>
        <v>0</v>
      </c>
      <c r="D88" s="40">
        <f>Skutečnost!D3*Objednávka!D$13+Skutečnost!D20*Objednávka!D$15-Skutečnost!D37*(Objednávka!D$13+Objednávka!D$14)-Skutečnost!D54*Objednávka!D$12</f>
        <v>0</v>
      </c>
      <c r="E88" s="40">
        <f>Skutečnost!E3*Objednávka!E$13+Skutečnost!E20*Objednávka!E$15-Skutečnost!E37*(Objednávka!E$13+Objednávka!E$14)-Skutečnost!E54*Objednávka!E$12</f>
        <v>0</v>
      </c>
      <c r="F88" s="40">
        <f>Skutečnost!F3*Objednávka!F$13+Skutečnost!F20*Objednávka!F$15-Skutečnost!F37*(Objednávka!F$13+Objednávka!F$14)-Skutečnost!F54*Objednávka!F$12</f>
        <v>0</v>
      </c>
      <c r="G88" s="40">
        <f>Skutečnost!G3*Objednávka!G$13+Skutečnost!G20*Objednávka!G$15-Skutečnost!G37*(Objednávka!G$13+Objednávka!G$14)-Skutečnost!G54*Objednávka!G$12</f>
        <v>0</v>
      </c>
      <c r="H88" s="40">
        <f>Skutečnost!H3*Objednávka!H$13+Skutečnost!H20*Objednávka!H$15-Skutečnost!H37*(Objednávka!H$13+Objednávka!H$14)-Skutečnost!H54*Objednávka!H$12</f>
        <v>0</v>
      </c>
      <c r="I88" s="40">
        <f>Skutečnost!I3*Objednávka!I$13+Skutečnost!I20*Objednávka!I$15-Skutečnost!I37*(Objednávka!I$13+Objednávka!I$14)-Skutečnost!I54*Objednávka!I$12</f>
        <v>0</v>
      </c>
      <c r="J88" s="40">
        <f>Skutečnost!J3*Objednávka!J$13+Skutečnost!J20*Objednávka!J$15-Skutečnost!J37*(Objednávka!J$13+Objednávka!J$14)-Skutečnost!J54*Objednávka!J$12</f>
        <v>0</v>
      </c>
      <c r="K88" s="40">
        <f>Skutečnost!K3*Objednávka!K$13+Skutečnost!K20*Objednávka!K$15-Skutečnost!K37*(Objednávka!K$13+Objednávka!K$14)-Skutečnost!K54*Objednávka!K$12</f>
        <v>0</v>
      </c>
      <c r="L88" s="40">
        <f>Skutečnost!L3*Objednávka!L$13+Skutečnost!L20*Objednávka!L$15-Skutečnost!L37*(Objednávka!L$13+Objednávka!L$14)-Skutečnost!L54*Objednávka!L$12</f>
        <v>0</v>
      </c>
      <c r="M88" s="40">
        <f>Skutečnost!M3*Objednávka!M$13+Skutečnost!M20*Objednávka!M$15-Skutečnost!M37*(Objednávka!M$13+Objednávka!M$14)-Skutečnost!M54*Objednávka!M$12</f>
        <v>0</v>
      </c>
      <c r="N88" s="40">
        <f>Skutečnost!N3*Objednávka!N$13+Skutečnost!N20*Objednávka!N$15-Skutečnost!N37*(Objednávka!N$13+Objednávka!N$14)-Skutečnost!N54*Objednávka!N$12</f>
        <v>0</v>
      </c>
      <c r="O88" s="40">
        <f>Skutečnost!O3*Objednávka!O$13+Skutečnost!O20*Objednávka!O$15-Skutečnost!O37*(Objednávka!O$13+Objednávka!O$14)-Skutečnost!O54*Objednávka!O$12</f>
        <v>0</v>
      </c>
      <c r="P88" s="40">
        <f>Skutečnost!P3*Objednávka!P$13+Skutečnost!P20*Objednávka!P$15-Skutečnost!P37*(Objednávka!P$13+Objednávka!P$14)-Skutečnost!P54*Objednávka!P$12</f>
        <v>0</v>
      </c>
      <c r="Q88" s="314">
        <f>Skutečnost!Q3*Objednávka!Q$13+Skutečnost!Q20*Objednávka!Q$15-Skutečnost!Q37*(Objednávka!Q$13+Objednávka!Q$14)-Skutečnost!Q54*Objednávka!Q$12</f>
        <v>0</v>
      </c>
    </row>
    <row r="89" spans="1:17" x14ac:dyDescent="0.25">
      <c r="A89" s="20" t="s">
        <v>194</v>
      </c>
      <c r="B89" s="21"/>
      <c r="C89" s="41">
        <f>Skutečnost!C4*Objednávka!C$13+Skutečnost!C21*Objednávka!C$15-Skutečnost!C38*(Objednávka!C$13+Objednávka!C$14)-Skutečnost!C55*Objednávka!C$12</f>
        <v>0</v>
      </c>
      <c r="D89" s="42">
        <f>Skutečnost!D4*Objednávka!D$13+Skutečnost!D21*Objednávka!D$15-Skutečnost!D38*(Objednávka!D$13+Objednávka!D$14)-Skutečnost!D55*Objednávka!D$12</f>
        <v>0</v>
      </c>
      <c r="E89" s="42">
        <f>Skutečnost!E4*Objednávka!E$13+Skutečnost!E21*Objednávka!E$15-Skutečnost!E38*(Objednávka!E$13+Objednávka!E$14)-Skutečnost!E55*Objednávka!E$12</f>
        <v>0</v>
      </c>
      <c r="F89" s="42">
        <f>Skutečnost!F4*Objednávka!F$13+Skutečnost!F21*Objednávka!F$15-Skutečnost!F38*(Objednávka!F$13+Objednávka!F$14)-Skutečnost!F55*Objednávka!F$12</f>
        <v>0</v>
      </c>
      <c r="G89" s="42">
        <f>Skutečnost!G4*Objednávka!G$13+Skutečnost!G21*Objednávka!G$15-Skutečnost!G38*(Objednávka!G$13+Objednávka!G$14)-Skutečnost!G55*Objednávka!G$12</f>
        <v>0</v>
      </c>
      <c r="H89" s="42">
        <f>Skutečnost!H4*Objednávka!H$13+Skutečnost!H21*Objednávka!H$15-Skutečnost!H38*(Objednávka!H$13+Objednávka!H$14)-Skutečnost!H55*Objednávka!H$12</f>
        <v>0</v>
      </c>
      <c r="I89" s="42">
        <f>Skutečnost!I4*Objednávka!I$13+Skutečnost!I21*Objednávka!I$15-Skutečnost!I38*(Objednávka!I$13+Objednávka!I$14)-Skutečnost!I55*Objednávka!I$12</f>
        <v>0</v>
      </c>
      <c r="J89" s="42">
        <f>Skutečnost!J4*Objednávka!J$13+Skutečnost!J21*Objednávka!J$15-Skutečnost!J38*(Objednávka!J$13+Objednávka!J$14)-Skutečnost!J55*Objednávka!J$12</f>
        <v>0</v>
      </c>
      <c r="K89" s="42">
        <f>Skutečnost!K4*Objednávka!K$13+Skutečnost!K21*Objednávka!K$15-Skutečnost!K38*(Objednávka!K$13+Objednávka!K$14)-Skutečnost!K55*Objednávka!K$12</f>
        <v>0</v>
      </c>
      <c r="L89" s="42">
        <f>Skutečnost!L4*Objednávka!L$13+Skutečnost!L21*Objednávka!L$15-Skutečnost!L38*(Objednávka!L$13+Objednávka!L$14)-Skutečnost!L55*Objednávka!L$12</f>
        <v>0</v>
      </c>
      <c r="M89" s="42">
        <f>Skutečnost!M4*Objednávka!M$13+Skutečnost!M21*Objednávka!M$15-Skutečnost!M38*(Objednávka!M$13+Objednávka!M$14)-Skutečnost!M55*Objednávka!M$12</f>
        <v>0</v>
      </c>
      <c r="N89" s="42">
        <f>Skutečnost!N4*Objednávka!N$13+Skutečnost!N21*Objednávka!N$15-Skutečnost!N38*(Objednávka!N$13+Objednávka!N$14)-Skutečnost!N55*Objednávka!N$12</f>
        <v>0</v>
      </c>
      <c r="O89" s="42">
        <f>Skutečnost!O4*Objednávka!O$13+Skutečnost!O21*Objednávka!O$15-Skutečnost!O38*(Objednávka!O$13+Objednávka!O$14)-Skutečnost!O55*Objednávka!O$12</f>
        <v>0</v>
      </c>
      <c r="P89" s="42">
        <f>Skutečnost!P4*Objednávka!P$13+Skutečnost!P21*Objednávka!P$15-Skutečnost!P38*(Objednávka!P$13+Objednávka!P$14)-Skutečnost!P55*Objednávka!P$12</f>
        <v>0</v>
      </c>
      <c r="Q89" s="315">
        <f>Skutečnost!Q4*Objednávka!Q$13+Skutečnost!Q21*Objednávka!Q$15-Skutečnost!Q38*(Objednávka!Q$13+Objednávka!Q$14)-Skutečnost!Q55*Objednávka!Q$12</f>
        <v>0</v>
      </c>
    </row>
    <row r="90" spans="1:17" x14ac:dyDescent="0.25">
      <c r="A90" s="20" t="s">
        <v>195</v>
      </c>
      <c r="B90" s="21"/>
      <c r="C90" s="41">
        <f>Skutečnost!C5*Objednávka!C$13+Skutečnost!C22*Objednávka!C$15-Skutečnost!C39*(Objednávka!C$13+Objednávka!C$14)-Skutečnost!C56*Objednávka!C$12</f>
        <v>0</v>
      </c>
      <c r="D90" s="42">
        <f>Skutečnost!D5*Objednávka!D$13+Skutečnost!D22*Objednávka!D$15-Skutečnost!D39*(Objednávka!D$13+Objednávka!D$14)-Skutečnost!D56*Objednávka!D$12</f>
        <v>0</v>
      </c>
      <c r="E90" s="42">
        <f>Skutečnost!E5*Objednávka!E$13+Skutečnost!E22*Objednávka!E$15-Skutečnost!E39*(Objednávka!E$13+Objednávka!E$14)-Skutečnost!E56*Objednávka!E$12</f>
        <v>0</v>
      </c>
      <c r="F90" s="42">
        <f>Skutečnost!F5*Objednávka!F$13+Skutečnost!F22*Objednávka!F$15-Skutečnost!F39*(Objednávka!F$13+Objednávka!F$14)-Skutečnost!F56*Objednávka!F$12</f>
        <v>0</v>
      </c>
      <c r="G90" s="42">
        <f>Skutečnost!G5*Objednávka!G$13+Skutečnost!G22*Objednávka!G$15-Skutečnost!G39*(Objednávka!G$13+Objednávka!G$14)-Skutečnost!G56*Objednávka!G$12</f>
        <v>0</v>
      </c>
      <c r="H90" s="42">
        <f>Skutečnost!H5*Objednávka!H$13+Skutečnost!H22*Objednávka!H$15-Skutečnost!H39*(Objednávka!H$13+Objednávka!H$14)-Skutečnost!H56*Objednávka!H$12</f>
        <v>0</v>
      </c>
      <c r="I90" s="42">
        <f>Skutečnost!I5*Objednávka!I$13+Skutečnost!I22*Objednávka!I$15-Skutečnost!I39*(Objednávka!I$13+Objednávka!I$14)-Skutečnost!I56*Objednávka!I$12</f>
        <v>0</v>
      </c>
      <c r="J90" s="42">
        <f>Skutečnost!J5*Objednávka!J$13+Skutečnost!J22*Objednávka!J$15-Skutečnost!J39*(Objednávka!J$13+Objednávka!J$14)-Skutečnost!J56*Objednávka!J$12</f>
        <v>0</v>
      </c>
      <c r="K90" s="42">
        <f>Skutečnost!K5*Objednávka!K$13+Skutečnost!K22*Objednávka!K$15-Skutečnost!K39*(Objednávka!K$13+Objednávka!K$14)-Skutečnost!K56*Objednávka!K$12</f>
        <v>0</v>
      </c>
      <c r="L90" s="42">
        <f>Skutečnost!L5*Objednávka!L$13+Skutečnost!L22*Objednávka!L$15-Skutečnost!L39*(Objednávka!L$13+Objednávka!L$14)-Skutečnost!L56*Objednávka!L$12</f>
        <v>0</v>
      </c>
      <c r="M90" s="42">
        <f>Skutečnost!M5*Objednávka!M$13+Skutečnost!M22*Objednávka!M$15-Skutečnost!M39*(Objednávka!M$13+Objednávka!M$14)-Skutečnost!M56*Objednávka!M$12</f>
        <v>0</v>
      </c>
      <c r="N90" s="42">
        <f>Skutečnost!N5*Objednávka!N$13+Skutečnost!N22*Objednávka!N$15-Skutečnost!N39*(Objednávka!N$13+Objednávka!N$14)-Skutečnost!N56*Objednávka!N$12</f>
        <v>0</v>
      </c>
      <c r="O90" s="42">
        <f>Skutečnost!O5*Objednávka!O$13+Skutečnost!O22*Objednávka!O$15-Skutečnost!O39*(Objednávka!O$13+Objednávka!O$14)-Skutečnost!O56*Objednávka!O$12</f>
        <v>0</v>
      </c>
      <c r="P90" s="42">
        <f>Skutečnost!P5*Objednávka!P$13+Skutečnost!P22*Objednávka!P$15-Skutečnost!P39*(Objednávka!P$13+Objednávka!P$14)-Skutečnost!P56*Objednávka!P$12</f>
        <v>0</v>
      </c>
      <c r="Q90" s="315">
        <f>Skutečnost!Q5*Objednávka!Q$13+Skutečnost!Q22*Objednávka!Q$15-Skutečnost!Q39*(Objednávka!Q$13+Objednávka!Q$14)-Skutečnost!Q56*Objednávka!Q$12</f>
        <v>0</v>
      </c>
    </row>
    <row r="91" spans="1:17" x14ac:dyDescent="0.25">
      <c r="A91" s="5" t="s">
        <v>196</v>
      </c>
      <c r="B91" s="6"/>
      <c r="C91" s="41">
        <f>Skutečnost!C6*Objednávka!C$13+Skutečnost!C23*Objednávka!C$15-Skutečnost!C40*(Objednávka!C$13+Objednávka!C$14)-Skutečnost!C57*Objednávka!C$12</f>
        <v>0</v>
      </c>
      <c r="D91" s="42">
        <f>Skutečnost!D6*Objednávka!D$13+Skutečnost!D23*Objednávka!D$15-Skutečnost!D40*(Objednávka!D$13+Objednávka!D$14)-Skutečnost!D57*Objednávka!D$12</f>
        <v>0</v>
      </c>
      <c r="E91" s="42">
        <f>Skutečnost!E6*Objednávka!E$13+Skutečnost!E23*Objednávka!E$15-Skutečnost!E40*(Objednávka!E$13+Objednávka!E$14)-Skutečnost!E57*Objednávka!E$12</f>
        <v>0</v>
      </c>
      <c r="F91" s="42">
        <f>Skutečnost!F6*Objednávka!F$13+Skutečnost!F23*Objednávka!F$15-Skutečnost!F40*(Objednávka!F$13+Objednávka!F$14)-Skutečnost!F57*Objednávka!F$12</f>
        <v>0</v>
      </c>
      <c r="G91" s="42">
        <f>Skutečnost!G6*Objednávka!G$13+Skutečnost!G23*Objednávka!G$15-Skutečnost!G40*(Objednávka!G$13+Objednávka!G$14)-Skutečnost!G57*Objednávka!G$12</f>
        <v>0</v>
      </c>
      <c r="H91" s="42">
        <f>Skutečnost!H6*Objednávka!H$13+Skutečnost!H23*Objednávka!H$15-Skutečnost!H40*(Objednávka!H$13+Objednávka!H$14)-Skutečnost!H57*Objednávka!H$12</f>
        <v>0</v>
      </c>
      <c r="I91" s="42">
        <f>Skutečnost!I6*Objednávka!I$13+Skutečnost!I23*Objednávka!I$15-Skutečnost!I40*(Objednávka!I$13+Objednávka!I$14)-Skutečnost!I57*Objednávka!I$12</f>
        <v>0</v>
      </c>
      <c r="J91" s="42">
        <f>Skutečnost!J6*Objednávka!J$13+Skutečnost!J23*Objednávka!J$15-Skutečnost!J40*(Objednávka!J$13+Objednávka!J$14)-Skutečnost!J57*Objednávka!J$12</f>
        <v>0</v>
      </c>
      <c r="K91" s="42">
        <f>Skutečnost!K6*Objednávka!K$13+Skutečnost!K23*Objednávka!K$15-Skutečnost!K40*(Objednávka!K$13+Objednávka!K$14)-Skutečnost!K57*Objednávka!K$12</f>
        <v>0</v>
      </c>
      <c r="L91" s="42">
        <f>Skutečnost!L6*Objednávka!L$13+Skutečnost!L23*Objednávka!L$15-Skutečnost!L40*(Objednávka!L$13+Objednávka!L$14)-Skutečnost!L57*Objednávka!L$12</f>
        <v>0</v>
      </c>
      <c r="M91" s="42">
        <f>Skutečnost!M6*Objednávka!M$13+Skutečnost!M23*Objednávka!M$15-Skutečnost!M40*(Objednávka!M$13+Objednávka!M$14)-Skutečnost!M57*Objednávka!M$12</f>
        <v>0</v>
      </c>
      <c r="N91" s="42">
        <f>Skutečnost!N6*Objednávka!N$13+Skutečnost!N23*Objednávka!N$15-Skutečnost!N40*(Objednávka!N$13+Objednávka!N$14)-Skutečnost!N57*Objednávka!N$12</f>
        <v>0</v>
      </c>
      <c r="O91" s="42">
        <f>Skutečnost!O6*Objednávka!O$13+Skutečnost!O23*Objednávka!O$15-Skutečnost!O40*(Objednávka!O$13+Objednávka!O$14)-Skutečnost!O57*Objednávka!O$12</f>
        <v>0</v>
      </c>
      <c r="P91" s="42">
        <f>Skutečnost!P6*Objednávka!P$13+Skutečnost!P23*Objednávka!P$15-Skutečnost!P40*(Objednávka!P$13+Objednávka!P$14)-Skutečnost!P57*Objednávka!P$12</f>
        <v>0</v>
      </c>
      <c r="Q91" s="315">
        <f>Skutečnost!Q6*Objednávka!Q$13+Skutečnost!Q23*Objednávka!Q$15-Skutečnost!Q40*(Objednávka!Q$13+Objednávka!Q$14)-Skutečnost!Q57*Objednávka!Q$12</f>
        <v>0</v>
      </c>
    </row>
    <row r="92" spans="1:17" x14ac:dyDescent="0.25">
      <c r="A92" s="5" t="s">
        <v>197</v>
      </c>
      <c r="B92" s="6"/>
      <c r="C92" s="41">
        <f>Skutečnost!C7*Objednávka!C$13+Skutečnost!C24*Objednávka!C$15-Skutečnost!C41*(Objednávka!C$13+Objednávka!C$14)-Skutečnost!C58*Objednávka!C$12</f>
        <v>0</v>
      </c>
      <c r="D92" s="42">
        <f>Skutečnost!D7*Objednávka!D$13+Skutečnost!D24*Objednávka!D$15-Skutečnost!D41*(Objednávka!D$13+Objednávka!D$14)-Skutečnost!D58*Objednávka!D$12</f>
        <v>0</v>
      </c>
      <c r="E92" s="42">
        <f>Skutečnost!E7*Objednávka!E$13+Skutečnost!E24*Objednávka!E$15-Skutečnost!E41*(Objednávka!E$13+Objednávka!E$14)-Skutečnost!E58*Objednávka!E$12</f>
        <v>0</v>
      </c>
      <c r="F92" s="42">
        <f>Skutečnost!F7*Objednávka!F$13+Skutečnost!F24*Objednávka!F$15-Skutečnost!F41*(Objednávka!F$13+Objednávka!F$14)-Skutečnost!F58*Objednávka!F$12</f>
        <v>0</v>
      </c>
      <c r="G92" s="42">
        <f>Skutečnost!G7*Objednávka!G$13+Skutečnost!G24*Objednávka!G$15-Skutečnost!G41*(Objednávka!G$13+Objednávka!G$14)-Skutečnost!G58*Objednávka!G$12</f>
        <v>0</v>
      </c>
      <c r="H92" s="42">
        <f>Skutečnost!H7*Objednávka!H$13+Skutečnost!H24*Objednávka!H$15-Skutečnost!H41*(Objednávka!H$13+Objednávka!H$14)-Skutečnost!H58*Objednávka!H$12</f>
        <v>0</v>
      </c>
      <c r="I92" s="42">
        <f>Skutečnost!I7*Objednávka!I$13+Skutečnost!I24*Objednávka!I$15-Skutečnost!I41*(Objednávka!I$13+Objednávka!I$14)-Skutečnost!I58*Objednávka!I$12</f>
        <v>0</v>
      </c>
      <c r="J92" s="42">
        <f>Skutečnost!J7*Objednávka!J$13+Skutečnost!J24*Objednávka!J$15-Skutečnost!J41*(Objednávka!J$13+Objednávka!J$14)-Skutečnost!J58*Objednávka!J$12</f>
        <v>0</v>
      </c>
      <c r="K92" s="42">
        <f>Skutečnost!K7*Objednávka!K$13+Skutečnost!K24*Objednávka!K$15-Skutečnost!K41*(Objednávka!K$13+Objednávka!K$14)-Skutečnost!K58*Objednávka!K$12</f>
        <v>0</v>
      </c>
      <c r="L92" s="42">
        <f>Skutečnost!L7*Objednávka!L$13+Skutečnost!L24*Objednávka!L$15-Skutečnost!L41*(Objednávka!L$13+Objednávka!L$14)-Skutečnost!L58*Objednávka!L$12</f>
        <v>0</v>
      </c>
      <c r="M92" s="42">
        <f>Skutečnost!M7*Objednávka!M$13+Skutečnost!M24*Objednávka!M$15-Skutečnost!M41*(Objednávka!M$13+Objednávka!M$14)-Skutečnost!M58*Objednávka!M$12</f>
        <v>0</v>
      </c>
      <c r="N92" s="42">
        <f>Skutečnost!N7*Objednávka!N$13+Skutečnost!N24*Objednávka!N$15-Skutečnost!N41*(Objednávka!N$13+Objednávka!N$14)-Skutečnost!N58*Objednávka!N$12</f>
        <v>0</v>
      </c>
      <c r="O92" s="42">
        <f>Skutečnost!O7*Objednávka!O$13+Skutečnost!O24*Objednávka!O$15-Skutečnost!O41*(Objednávka!O$13+Objednávka!O$14)-Skutečnost!O58*Objednávka!O$12</f>
        <v>0</v>
      </c>
      <c r="P92" s="42">
        <f>Skutečnost!P7*Objednávka!P$13+Skutečnost!P24*Objednávka!P$15-Skutečnost!P41*(Objednávka!P$13+Objednávka!P$14)-Skutečnost!P58*Objednávka!P$12</f>
        <v>0</v>
      </c>
      <c r="Q92" s="315">
        <f>Skutečnost!Q7*Objednávka!Q$13+Skutečnost!Q24*Objednávka!Q$15-Skutečnost!Q41*(Objednávka!Q$13+Objednávka!Q$14)-Skutečnost!Q58*Objednávka!Q$12</f>
        <v>0</v>
      </c>
    </row>
    <row r="93" spans="1:17" x14ac:dyDescent="0.25">
      <c r="A93" s="5" t="s">
        <v>198</v>
      </c>
      <c r="B93" s="6"/>
      <c r="C93" s="41">
        <f>Skutečnost!C8*Objednávka!C$13+Skutečnost!C25*Objednávka!C$15-Skutečnost!C42*(Objednávka!C$13+Objednávka!C$14)-Skutečnost!C59*Objednávka!C$12</f>
        <v>0</v>
      </c>
      <c r="D93" s="42">
        <f>Skutečnost!D8*Objednávka!D$13+Skutečnost!D25*Objednávka!D$15-Skutečnost!D42*(Objednávka!D$13+Objednávka!D$14)-Skutečnost!D59*Objednávka!D$12</f>
        <v>0</v>
      </c>
      <c r="E93" s="42">
        <f>Skutečnost!E8*Objednávka!E$13+Skutečnost!E25*Objednávka!E$15-Skutečnost!E42*(Objednávka!E$13+Objednávka!E$14)-Skutečnost!E59*Objednávka!E$12</f>
        <v>0</v>
      </c>
      <c r="F93" s="42">
        <f>Skutečnost!F8*Objednávka!F$13+Skutečnost!F25*Objednávka!F$15-Skutečnost!F42*(Objednávka!F$13+Objednávka!F$14)-Skutečnost!F59*Objednávka!F$12</f>
        <v>0</v>
      </c>
      <c r="G93" s="42">
        <f>Skutečnost!G8*Objednávka!G$13+Skutečnost!G25*Objednávka!G$15-Skutečnost!G42*(Objednávka!G$13+Objednávka!G$14)-Skutečnost!G59*Objednávka!G$12</f>
        <v>0</v>
      </c>
      <c r="H93" s="42">
        <f>Skutečnost!H8*Objednávka!H$13+Skutečnost!H25*Objednávka!H$15-Skutečnost!H42*(Objednávka!H$13+Objednávka!H$14)-Skutečnost!H59*Objednávka!H$12</f>
        <v>0</v>
      </c>
      <c r="I93" s="42">
        <f>Skutečnost!I8*Objednávka!I$13+Skutečnost!I25*Objednávka!I$15-Skutečnost!I42*(Objednávka!I$13+Objednávka!I$14)-Skutečnost!I59*Objednávka!I$12</f>
        <v>0</v>
      </c>
      <c r="J93" s="42">
        <f>Skutečnost!J8*Objednávka!J$13+Skutečnost!J25*Objednávka!J$15-Skutečnost!J42*(Objednávka!J$13+Objednávka!J$14)-Skutečnost!J59*Objednávka!J$12</f>
        <v>0</v>
      </c>
      <c r="K93" s="42">
        <f>Skutečnost!K8*Objednávka!K$13+Skutečnost!K25*Objednávka!K$15-Skutečnost!K42*(Objednávka!K$13+Objednávka!K$14)-Skutečnost!K59*Objednávka!K$12</f>
        <v>0</v>
      </c>
      <c r="L93" s="42">
        <f>Skutečnost!L8*Objednávka!L$13+Skutečnost!L25*Objednávka!L$15-Skutečnost!L42*(Objednávka!L$13+Objednávka!L$14)-Skutečnost!L59*Objednávka!L$12</f>
        <v>0</v>
      </c>
      <c r="M93" s="42">
        <f>Skutečnost!M8*Objednávka!M$13+Skutečnost!M25*Objednávka!M$15-Skutečnost!M42*(Objednávka!M$13+Objednávka!M$14)-Skutečnost!M59*Objednávka!M$12</f>
        <v>0</v>
      </c>
      <c r="N93" s="42">
        <f>Skutečnost!N8*Objednávka!N$13+Skutečnost!N25*Objednávka!N$15-Skutečnost!N42*(Objednávka!N$13+Objednávka!N$14)-Skutečnost!N59*Objednávka!N$12</f>
        <v>0</v>
      </c>
      <c r="O93" s="42">
        <f>Skutečnost!O8*Objednávka!O$13+Skutečnost!O25*Objednávka!O$15-Skutečnost!O42*(Objednávka!O$13+Objednávka!O$14)-Skutečnost!O59*Objednávka!O$12</f>
        <v>0</v>
      </c>
      <c r="P93" s="42">
        <f>Skutečnost!P8*Objednávka!P$13+Skutečnost!P25*Objednávka!P$15-Skutečnost!P42*(Objednávka!P$13+Objednávka!P$14)-Skutečnost!P59*Objednávka!P$12</f>
        <v>0</v>
      </c>
      <c r="Q93" s="315">
        <f>Skutečnost!Q8*Objednávka!Q$13+Skutečnost!Q25*Objednávka!Q$15-Skutečnost!Q42*(Objednávka!Q$13+Objednávka!Q$14)-Skutečnost!Q59*Objednávka!Q$12</f>
        <v>0</v>
      </c>
    </row>
    <row r="94" spans="1:17" x14ac:dyDescent="0.25">
      <c r="A94" s="5" t="s">
        <v>199</v>
      </c>
      <c r="B94" s="6"/>
      <c r="C94" s="41">
        <f>Skutečnost!C9*Objednávka!C$13+Skutečnost!C26*Objednávka!C$15-Skutečnost!C43*(Objednávka!C$13+Objednávka!C$14)-Skutečnost!C60*Objednávka!C$12</f>
        <v>0</v>
      </c>
      <c r="D94" s="42">
        <f>Skutečnost!D9*Objednávka!D$13+Skutečnost!D26*Objednávka!D$15-Skutečnost!D43*(Objednávka!D$13+Objednávka!D$14)-Skutečnost!D60*Objednávka!D$12</f>
        <v>0</v>
      </c>
      <c r="E94" s="42">
        <f>Skutečnost!E9*Objednávka!E$13+Skutečnost!E26*Objednávka!E$15-Skutečnost!E43*(Objednávka!E$13+Objednávka!E$14)-Skutečnost!E60*Objednávka!E$12</f>
        <v>0</v>
      </c>
      <c r="F94" s="42">
        <f>Skutečnost!F9*Objednávka!F$13+Skutečnost!F26*Objednávka!F$15-Skutečnost!F43*(Objednávka!F$13+Objednávka!F$14)-Skutečnost!F60*Objednávka!F$12</f>
        <v>0</v>
      </c>
      <c r="G94" s="42">
        <f>Skutečnost!G9*Objednávka!G$13+Skutečnost!G26*Objednávka!G$15-Skutečnost!G43*(Objednávka!G$13+Objednávka!G$14)-Skutečnost!G60*Objednávka!G$12</f>
        <v>0</v>
      </c>
      <c r="H94" s="42">
        <f>Skutečnost!H9*Objednávka!H$13+Skutečnost!H26*Objednávka!H$15-Skutečnost!H43*(Objednávka!H$13+Objednávka!H$14)-Skutečnost!H60*Objednávka!H$12</f>
        <v>0</v>
      </c>
      <c r="I94" s="42">
        <f>Skutečnost!I9*Objednávka!I$13+Skutečnost!I26*Objednávka!I$15-Skutečnost!I43*(Objednávka!I$13+Objednávka!I$14)-Skutečnost!I60*Objednávka!I$12</f>
        <v>0</v>
      </c>
      <c r="J94" s="42">
        <f>Skutečnost!J9*Objednávka!J$13+Skutečnost!J26*Objednávka!J$15-Skutečnost!J43*(Objednávka!J$13+Objednávka!J$14)-Skutečnost!J60*Objednávka!J$12</f>
        <v>0</v>
      </c>
      <c r="K94" s="42">
        <f>Skutečnost!K9*Objednávka!K$13+Skutečnost!K26*Objednávka!K$15-Skutečnost!K43*(Objednávka!K$13+Objednávka!K$14)-Skutečnost!K60*Objednávka!K$12</f>
        <v>0</v>
      </c>
      <c r="L94" s="42">
        <f>Skutečnost!L9*Objednávka!L$13+Skutečnost!L26*Objednávka!L$15-Skutečnost!L43*(Objednávka!L$13+Objednávka!L$14)-Skutečnost!L60*Objednávka!L$12</f>
        <v>0</v>
      </c>
      <c r="M94" s="42">
        <f>Skutečnost!M9*Objednávka!M$13+Skutečnost!M26*Objednávka!M$15-Skutečnost!M43*(Objednávka!M$13+Objednávka!M$14)-Skutečnost!M60*Objednávka!M$12</f>
        <v>0</v>
      </c>
      <c r="N94" s="42">
        <f>Skutečnost!N9*Objednávka!N$13+Skutečnost!N26*Objednávka!N$15-Skutečnost!N43*(Objednávka!N$13+Objednávka!N$14)-Skutečnost!N60*Objednávka!N$12</f>
        <v>0</v>
      </c>
      <c r="O94" s="42">
        <f>Skutečnost!O9*Objednávka!O$13+Skutečnost!O26*Objednávka!O$15-Skutečnost!O43*(Objednávka!O$13+Objednávka!O$14)-Skutečnost!O60*Objednávka!O$12</f>
        <v>0</v>
      </c>
      <c r="P94" s="42">
        <f>Skutečnost!P9*Objednávka!P$13+Skutečnost!P26*Objednávka!P$15-Skutečnost!P43*(Objednávka!P$13+Objednávka!P$14)-Skutečnost!P60*Objednávka!P$12</f>
        <v>0</v>
      </c>
      <c r="Q94" s="315">
        <f>Skutečnost!Q9*Objednávka!Q$13+Skutečnost!Q26*Objednávka!Q$15-Skutečnost!Q43*(Objednávka!Q$13+Objednávka!Q$14)-Skutečnost!Q60*Objednávka!Q$12</f>
        <v>0</v>
      </c>
    </row>
    <row r="95" spans="1:17" x14ac:dyDescent="0.25">
      <c r="A95" s="5" t="s">
        <v>200</v>
      </c>
      <c r="B95" s="6"/>
      <c r="C95" s="41">
        <f>Skutečnost!C10*Objednávka!C$13+Skutečnost!C27*Objednávka!C$15-Skutečnost!C44*(Objednávka!C$13+Objednávka!C$14)-Skutečnost!C61*Objednávka!C$12</f>
        <v>0</v>
      </c>
      <c r="D95" s="42">
        <f>Skutečnost!D10*Objednávka!D$13+Skutečnost!D27*Objednávka!D$15-Skutečnost!D44*(Objednávka!D$13+Objednávka!D$14)-Skutečnost!D61*Objednávka!D$12</f>
        <v>0</v>
      </c>
      <c r="E95" s="42">
        <f>Skutečnost!E10*Objednávka!E$13+Skutečnost!E27*Objednávka!E$15-Skutečnost!E44*(Objednávka!E$13+Objednávka!E$14)-Skutečnost!E61*Objednávka!E$12</f>
        <v>0</v>
      </c>
      <c r="F95" s="42">
        <f>Skutečnost!F10*Objednávka!F$13+Skutečnost!F27*Objednávka!F$15-Skutečnost!F44*(Objednávka!F$13+Objednávka!F$14)-Skutečnost!F61*Objednávka!F$12</f>
        <v>0</v>
      </c>
      <c r="G95" s="42">
        <f>Skutečnost!G10*Objednávka!G$13+Skutečnost!G27*Objednávka!G$15-Skutečnost!G44*(Objednávka!G$13+Objednávka!G$14)-Skutečnost!G61*Objednávka!G$12</f>
        <v>0</v>
      </c>
      <c r="H95" s="42">
        <f>Skutečnost!H10*Objednávka!H$13+Skutečnost!H27*Objednávka!H$15-Skutečnost!H44*(Objednávka!H$13+Objednávka!H$14)-Skutečnost!H61*Objednávka!H$12</f>
        <v>0</v>
      </c>
      <c r="I95" s="42">
        <f>Skutečnost!I10*Objednávka!I$13+Skutečnost!I27*Objednávka!I$15-Skutečnost!I44*(Objednávka!I$13+Objednávka!I$14)-Skutečnost!I61*Objednávka!I$12</f>
        <v>0</v>
      </c>
      <c r="J95" s="42">
        <f>Skutečnost!J10*Objednávka!J$13+Skutečnost!J27*Objednávka!J$15-Skutečnost!J44*(Objednávka!J$13+Objednávka!J$14)-Skutečnost!J61*Objednávka!J$12</f>
        <v>0</v>
      </c>
      <c r="K95" s="42">
        <f>Skutečnost!K10*Objednávka!K$13+Skutečnost!K27*Objednávka!K$15-Skutečnost!K44*(Objednávka!K$13+Objednávka!K$14)-Skutečnost!K61*Objednávka!K$12</f>
        <v>0</v>
      </c>
      <c r="L95" s="42">
        <f>Skutečnost!L10*Objednávka!L$13+Skutečnost!L27*Objednávka!L$15-Skutečnost!L44*(Objednávka!L$13+Objednávka!L$14)-Skutečnost!L61*Objednávka!L$12</f>
        <v>0</v>
      </c>
      <c r="M95" s="42">
        <f>Skutečnost!M10*Objednávka!M$13+Skutečnost!M27*Objednávka!M$15-Skutečnost!M44*(Objednávka!M$13+Objednávka!M$14)-Skutečnost!M61*Objednávka!M$12</f>
        <v>0</v>
      </c>
      <c r="N95" s="42">
        <f>Skutečnost!N10*Objednávka!N$13+Skutečnost!N27*Objednávka!N$15-Skutečnost!N44*(Objednávka!N$13+Objednávka!N$14)-Skutečnost!N61*Objednávka!N$12</f>
        <v>0</v>
      </c>
      <c r="O95" s="42">
        <f>Skutečnost!O10*Objednávka!O$13+Skutečnost!O27*Objednávka!O$15-Skutečnost!O44*(Objednávka!O$13+Objednávka!O$14)-Skutečnost!O61*Objednávka!O$12</f>
        <v>0</v>
      </c>
      <c r="P95" s="42">
        <f>Skutečnost!P10*Objednávka!P$13+Skutečnost!P27*Objednávka!P$15-Skutečnost!P44*(Objednávka!P$13+Objednávka!P$14)-Skutečnost!P61*Objednávka!P$12</f>
        <v>0</v>
      </c>
      <c r="Q95" s="315">
        <f>Skutečnost!Q10*Objednávka!Q$13+Skutečnost!Q27*Objednávka!Q$15-Skutečnost!Q44*(Objednávka!Q$13+Objednávka!Q$14)-Skutečnost!Q61*Objednávka!Q$12</f>
        <v>0</v>
      </c>
    </row>
    <row r="96" spans="1:17" x14ac:dyDescent="0.25">
      <c r="A96" s="5" t="s">
        <v>201</v>
      </c>
      <c r="B96" s="6"/>
      <c r="C96" s="41">
        <f>Skutečnost!C11*Objednávka!C$13+Skutečnost!C28*Objednávka!C$15-Skutečnost!C45*(Objednávka!C$13+Objednávka!C$14)-Skutečnost!C62*Objednávka!C$12</f>
        <v>0</v>
      </c>
      <c r="D96" s="42">
        <f>Skutečnost!D11*Objednávka!D$13+Skutečnost!D28*Objednávka!D$15-Skutečnost!D45*(Objednávka!D$13+Objednávka!D$14)-Skutečnost!D62*Objednávka!D$12</f>
        <v>0</v>
      </c>
      <c r="E96" s="42">
        <f>Skutečnost!E11*Objednávka!E$13+Skutečnost!E28*Objednávka!E$15-Skutečnost!E45*(Objednávka!E$13+Objednávka!E$14)-Skutečnost!E62*Objednávka!E$12</f>
        <v>0</v>
      </c>
      <c r="F96" s="42">
        <f>Skutečnost!F11*Objednávka!F$13+Skutečnost!F28*Objednávka!F$15-Skutečnost!F45*(Objednávka!F$13+Objednávka!F$14)-Skutečnost!F62*Objednávka!F$12</f>
        <v>0</v>
      </c>
      <c r="G96" s="42">
        <f>Skutečnost!G11*Objednávka!G$13+Skutečnost!G28*Objednávka!G$15-Skutečnost!G45*(Objednávka!G$13+Objednávka!G$14)-Skutečnost!G62*Objednávka!G$12</f>
        <v>0</v>
      </c>
      <c r="H96" s="42">
        <f>Skutečnost!H11*Objednávka!H$13+Skutečnost!H28*Objednávka!H$15-Skutečnost!H45*(Objednávka!H$13+Objednávka!H$14)-Skutečnost!H62*Objednávka!H$12</f>
        <v>0</v>
      </c>
      <c r="I96" s="42">
        <f>Skutečnost!I11*Objednávka!I$13+Skutečnost!I28*Objednávka!I$15-Skutečnost!I45*(Objednávka!I$13+Objednávka!I$14)-Skutečnost!I62*Objednávka!I$12</f>
        <v>0</v>
      </c>
      <c r="J96" s="42">
        <f>Skutečnost!J11*Objednávka!J$13+Skutečnost!J28*Objednávka!J$15-Skutečnost!J45*(Objednávka!J$13+Objednávka!J$14)-Skutečnost!J62*Objednávka!J$12</f>
        <v>0</v>
      </c>
      <c r="K96" s="42">
        <f>Skutečnost!K11*Objednávka!K$13+Skutečnost!K28*Objednávka!K$15-Skutečnost!K45*(Objednávka!K$13+Objednávka!K$14)-Skutečnost!K62*Objednávka!K$12</f>
        <v>0</v>
      </c>
      <c r="L96" s="42">
        <f>Skutečnost!L11*Objednávka!L$13+Skutečnost!L28*Objednávka!L$15-Skutečnost!L45*(Objednávka!L$13+Objednávka!L$14)-Skutečnost!L62*Objednávka!L$12</f>
        <v>0</v>
      </c>
      <c r="M96" s="42">
        <f>Skutečnost!M11*Objednávka!M$13+Skutečnost!M28*Objednávka!M$15-Skutečnost!M45*(Objednávka!M$13+Objednávka!M$14)-Skutečnost!M62*Objednávka!M$12</f>
        <v>0</v>
      </c>
      <c r="N96" s="42">
        <f>Skutečnost!N11*Objednávka!N$13+Skutečnost!N28*Objednávka!N$15-Skutečnost!N45*(Objednávka!N$13+Objednávka!N$14)-Skutečnost!N62*Objednávka!N$12</f>
        <v>0</v>
      </c>
      <c r="O96" s="42">
        <f>Skutečnost!O11*Objednávka!O$13+Skutečnost!O28*Objednávka!O$15-Skutečnost!O45*(Objednávka!O$13+Objednávka!O$14)-Skutečnost!O62*Objednávka!O$12</f>
        <v>0</v>
      </c>
      <c r="P96" s="42">
        <f>Skutečnost!P11*Objednávka!P$13+Skutečnost!P28*Objednávka!P$15-Skutečnost!P45*(Objednávka!P$13+Objednávka!P$14)-Skutečnost!P62*Objednávka!P$12</f>
        <v>0</v>
      </c>
      <c r="Q96" s="315">
        <f>Skutečnost!Q11*Objednávka!Q$13+Skutečnost!Q28*Objednávka!Q$15-Skutečnost!Q45*(Objednávka!Q$13+Objednávka!Q$14)-Skutečnost!Q62*Objednávka!Q$12</f>
        <v>0</v>
      </c>
    </row>
    <row r="97" spans="1:17" x14ac:dyDescent="0.25">
      <c r="A97" s="5" t="s">
        <v>202</v>
      </c>
      <c r="B97" s="6"/>
      <c r="C97" s="41">
        <f>Skutečnost!C12*Objednávka!C$13+Skutečnost!C29*Objednávka!C$15-Skutečnost!C46*(Objednávka!C$13+Objednávka!C$14)-Skutečnost!C63*Objednávka!C$12</f>
        <v>0</v>
      </c>
      <c r="D97" s="42">
        <f>Skutečnost!D12*Objednávka!D$13+Skutečnost!D29*Objednávka!D$15-Skutečnost!D46*(Objednávka!D$13+Objednávka!D$14)-Skutečnost!D63*Objednávka!D$12</f>
        <v>0</v>
      </c>
      <c r="E97" s="42">
        <f>Skutečnost!E12*Objednávka!E$13+Skutečnost!E29*Objednávka!E$15-Skutečnost!E46*(Objednávka!E$13+Objednávka!E$14)-Skutečnost!E63*Objednávka!E$12</f>
        <v>0</v>
      </c>
      <c r="F97" s="42">
        <f>Skutečnost!F12*Objednávka!F$13+Skutečnost!F29*Objednávka!F$15-Skutečnost!F46*(Objednávka!F$13+Objednávka!F$14)-Skutečnost!F63*Objednávka!F$12</f>
        <v>0</v>
      </c>
      <c r="G97" s="42">
        <f>Skutečnost!G12*Objednávka!G$13+Skutečnost!G29*Objednávka!G$15-Skutečnost!G46*(Objednávka!G$13+Objednávka!G$14)-Skutečnost!G63*Objednávka!G$12</f>
        <v>0</v>
      </c>
      <c r="H97" s="42">
        <f>Skutečnost!H12*Objednávka!H$13+Skutečnost!H29*Objednávka!H$15-Skutečnost!H46*(Objednávka!H$13+Objednávka!H$14)-Skutečnost!H63*Objednávka!H$12</f>
        <v>0</v>
      </c>
      <c r="I97" s="42">
        <f>Skutečnost!I12*Objednávka!I$13+Skutečnost!I29*Objednávka!I$15-Skutečnost!I46*(Objednávka!I$13+Objednávka!I$14)-Skutečnost!I63*Objednávka!I$12</f>
        <v>0</v>
      </c>
      <c r="J97" s="42">
        <f>Skutečnost!J12*Objednávka!J$13+Skutečnost!J29*Objednávka!J$15-Skutečnost!J46*(Objednávka!J$13+Objednávka!J$14)-Skutečnost!J63*Objednávka!J$12</f>
        <v>0</v>
      </c>
      <c r="K97" s="42">
        <f>Skutečnost!K12*Objednávka!K$13+Skutečnost!K29*Objednávka!K$15-Skutečnost!K46*(Objednávka!K$13+Objednávka!K$14)-Skutečnost!K63*Objednávka!K$12</f>
        <v>0</v>
      </c>
      <c r="L97" s="42">
        <f>Skutečnost!L12*Objednávka!L$13+Skutečnost!L29*Objednávka!L$15-Skutečnost!L46*(Objednávka!L$13+Objednávka!L$14)-Skutečnost!L63*Objednávka!L$12</f>
        <v>0</v>
      </c>
      <c r="M97" s="42">
        <f>Skutečnost!M12*Objednávka!M$13+Skutečnost!M29*Objednávka!M$15-Skutečnost!M46*(Objednávka!M$13+Objednávka!M$14)-Skutečnost!M63*Objednávka!M$12</f>
        <v>0</v>
      </c>
      <c r="N97" s="42">
        <f>Skutečnost!N12*Objednávka!N$13+Skutečnost!N29*Objednávka!N$15-Skutečnost!N46*(Objednávka!N$13+Objednávka!N$14)-Skutečnost!N63*Objednávka!N$12</f>
        <v>0</v>
      </c>
      <c r="O97" s="42">
        <f>Skutečnost!O12*Objednávka!O$13+Skutečnost!O29*Objednávka!O$15-Skutečnost!O46*(Objednávka!O$13+Objednávka!O$14)-Skutečnost!O63*Objednávka!O$12</f>
        <v>0</v>
      </c>
      <c r="P97" s="42">
        <f>Skutečnost!P12*Objednávka!P$13+Skutečnost!P29*Objednávka!P$15-Skutečnost!P46*(Objednávka!P$13+Objednávka!P$14)-Skutečnost!P63*Objednávka!P$12</f>
        <v>0</v>
      </c>
      <c r="Q97" s="315">
        <f>Skutečnost!Q12*Objednávka!Q$13+Skutečnost!Q29*Objednávka!Q$15-Skutečnost!Q46*(Objednávka!Q$13+Objednávka!Q$14)-Skutečnost!Q63*Objednávka!Q$12</f>
        <v>0</v>
      </c>
    </row>
    <row r="98" spans="1:17" x14ac:dyDescent="0.25">
      <c r="A98" s="5" t="s">
        <v>203</v>
      </c>
      <c r="B98" s="6"/>
      <c r="C98" s="41">
        <f>Skutečnost!C13*Objednávka!C$13+Skutečnost!C30*Objednávka!C$15-Skutečnost!C47*(Objednávka!C$13+Objednávka!C$14)-Skutečnost!C64*Objednávka!C$12</f>
        <v>0</v>
      </c>
      <c r="D98" s="42">
        <f>Skutečnost!D13*Objednávka!D$13+Skutečnost!D30*Objednávka!D$15-Skutečnost!D47*(Objednávka!D$13+Objednávka!D$14)-Skutečnost!D64*Objednávka!D$12</f>
        <v>0</v>
      </c>
      <c r="E98" s="42">
        <f>Skutečnost!E13*Objednávka!E$13+Skutečnost!E30*Objednávka!E$15-Skutečnost!E47*(Objednávka!E$13+Objednávka!E$14)-Skutečnost!E64*Objednávka!E$12</f>
        <v>0</v>
      </c>
      <c r="F98" s="42">
        <f>Skutečnost!F13*Objednávka!F$13+Skutečnost!F30*Objednávka!F$15-Skutečnost!F47*(Objednávka!F$13+Objednávka!F$14)-Skutečnost!F64*Objednávka!F$12</f>
        <v>0</v>
      </c>
      <c r="G98" s="42">
        <f>Skutečnost!G13*Objednávka!G$13+Skutečnost!G30*Objednávka!G$15-Skutečnost!G47*(Objednávka!G$13+Objednávka!G$14)-Skutečnost!G64*Objednávka!G$12</f>
        <v>0</v>
      </c>
      <c r="H98" s="42">
        <f>Skutečnost!H13*Objednávka!H$13+Skutečnost!H30*Objednávka!H$15-Skutečnost!H47*(Objednávka!H$13+Objednávka!H$14)-Skutečnost!H64*Objednávka!H$12</f>
        <v>0</v>
      </c>
      <c r="I98" s="42">
        <f>Skutečnost!I13*Objednávka!I$13+Skutečnost!I30*Objednávka!I$15-Skutečnost!I47*(Objednávka!I$13+Objednávka!I$14)-Skutečnost!I64*Objednávka!I$12</f>
        <v>0</v>
      </c>
      <c r="J98" s="42">
        <f>Skutečnost!J13*Objednávka!J$13+Skutečnost!J30*Objednávka!J$15-Skutečnost!J47*(Objednávka!J$13+Objednávka!J$14)-Skutečnost!J64*Objednávka!J$12</f>
        <v>0</v>
      </c>
      <c r="K98" s="42">
        <f>Skutečnost!K13*Objednávka!K$13+Skutečnost!K30*Objednávka!K$15-Skutečnost!K47*(Objednávka!K$13+Objednávka!K$14)-Skutečnost!K64*Objednávka!K$12</f>
        <v>0</v>
      </c>
      <c r="L98" s="42">
        <f>Skutečnost!L13*Objednávka!L$13+Skutečnost!L30*Objednávka!L$15-Skutečnost!L47*(Objednávka!L$13+Objednávka!L$14)-Skutečnost!L64*Objednávka!L$12</f>
        <v>0</v>
      </c>
      <c r="M98" s="42">
        <f>Skutečnost!M13*Objednávka!M$13+Skutečnost!M30*Objednávka!M$15-Skutečnost!M47*(Objednávka!M$13+Objednávka!M$14)-Skutečnost!M64*Objednávka!M$12</f>
        <v>0</v>
      </c>
      <c r="N98" s="42">
        <f>Skutečnost!N13*Objednávka!N$13+Skutečnost!N30*Objednávka!N$15-Skutečnost!N47*(Objednávka!N$13+Objednávka!N$14)-Skutečnost!N64*Objednávka!N$12</f>
        <v>0</v>
      </c>
      <c r="O98" s="42">
        <f>Skutečnost!O13*Objednávka!O$13+Skutečnost!O30*Objednávka!O$15-Skutečnost!O47*(Objednávka!O$13+Objednávka!O$14)-Skutečnost!O64*Objednávka!O$12</f>
        <v>0</v>
      </c>
      <c r="P98" s="42">
        <f>Skutečnost!P13*Objednávka!P$13+Skutečnost!P30*Objednávka!P$15-Skutečnost!P47*(Objednávka!P$13+Objednávka!P$14)-Skutečnost!P64*Objednávka!P$12</f>
        <v>0</v>
      </c>
      <c r="Q98" s="315">
        <f>Skutečnost!Q13*Objednávka!Q$13+Skutečnost!Q30*Objednávka!Q$15-Skutečnost!Q47*(Objednávka!Q$13+Objednávka!Q$14)-Skutečnost!Q64*Objednávka!Q$12</f>
        <v>0</v>
      </c>
    </row>
    <row r="99" spans="1:17" x14ac:dyDescent="0.25">
      <c r="A99" s="5" t="s">
        <v>204</v>
      </c>
      <c r="B99" s="6"/>
      <c r="C99" s="41">
        <f>Skutečnost!C14*Objednávka!C$13+Skutečnost!C31*Objednávka!C$15-Skutečnost!C48*(Objednávka!C$13+Objednávka!C$14)-Skutečnost!C65*Objednávka!C$12</f>
        <v>0</v>
      </c>
      <c r="D99" s="42">
        <f>Skutečnost!D14*Objednávka!D$13+Skutečnost!D31*Objednávka!D$15-Skutečnost!D48*(Objednávka!D$13+Objednávka!D$14)-Skutečnost!D65*Objednávka!D$12</f>
        <v>0</v>
      </c>
      <c r="E99" s="42">
        <f>Skutečnost!E14*Objednávka!E$13+Skutečnost!E31*Objednávka!E$15-Skutečnost!E48*(Objednávka!E$13+Objednávka!E$14)-Skutečnost!E65*Objednávka!E$12</f>
        <v>0</v>
      </c>
      <c r="F99" s="42">
        <f>Skutečnost!F14*Objednávka!F$13+Skutečnost!F31*Objednávka!F$15-Skutečnost!F48*(Objednávka!F$13+Objednávka!F$14)-Skutečnost!F65*Objednávka!F$12</f>
        <v>0</v>
      </c>
      <c r="G99" s="42">
        <f>Skutečnost!G14*Objednávka!G$13+Skutečnost!G31*Objednávka!G$15-Skutečnost!G48*(Objednávka!G$13+Objednávka!G$14)-Skutečnost!G65*Objednávka!G$12</f>
        <v>0</v>
      </c>
      <c r="H99" s="42">
        <f>Skutečnost!H14*Objednávka!H$13+Skutečnost!H31*Objednávka!H$15-Skutečnost!H48*(Objednávka!H$13+Objednávka!H$14)-Skutečnost!H65*Objednávka!H$12</f>
        <v>0</v>
      </c>
      <c r="I99" s="42">
        <f>Skutečnost!I14*Objednávka!I$13+Skutečnost!I31*Objednávka!I$15-Skutečnost!I48*(Objednávka!I$13+Objednávka!I$14)-Skutečnost!I65*Objednávka!I$12</f>
        <v>0</v>
      </c>
      <c r="J99" s="42">
        <f>Skutečnost!J14*Objednávka!J$13+Skutečnost!J31*Objednávka!J$15-Skutečnost!J48*(Objednávka!J$13+Objednávka!J$14)-Skutečnost!J65*Objednávka!J$12</f>
        <v>0</v>
      </c>
      <c r="K99" s="42">
        <f>Skutečnost!K14*Objednávka!K$13+Skutečnost!K31*Objednávka!K$15-Skutečnost!K48*(Objednávka!K$13+Objednávka!K$14)-Skutečnost!K65*Objednávka!K$12</f>
        <v>0</v>
      </c>
      <c r="L99" s="42">
        <f>Skutečnost!L14*Objednávka!L$13+Skutečnost!L31*Objednávka!L$15-Skutečnost!L48*(Objednávka!L$13+Objednávka!L$14)-Skutečnost!L65*Objednávka!L$12</f>
        <v>0</v>
      </c>
      <c r="M99" s="42">
        <f>Skutečnost!M14*Objednávka!M$13+Skutečnost!M31*Objednávka!M$15-Skutečnost!M48*(Objednávka!M$13+Objednávka!M$14)-Skutečnost!M65*Objednávka!M$12</f>
        <v>0</v>
      </c>
      <c r="N99" s="42">
        <f>Skutečnost!N14*Objednávka!N$13+Skutečnost!N31*Objednávka!N$15-Skutečnost!N48*(Objednávka!N$13+Objednávka!N$14)-Skutečnost!N65*Objednávka!N$12</f>
        <v>0</v>
      </c>
      <c r="O99" s="42">
        <f>Skutečnost!O14*Objednávka!O$13+Skutečnost!O31*Objednávka!O$15-Skutečnost!O48*(Objednávka!O$13+Objednávka!O$14)-Skutečnost!O65*Objednávka!O$12</f>
        <v>0</v>
      </c>
      <c r="P99" s="42">
        <f>Skutečnost!P14*Objednávka!P$13+Skutečnost!P31*Objednávka!P$15-Skutečnost!P48*(Objednávka!P$13+Objednávka!P$14)-Skutečnost!P65*Objednávka!P$12</f>
        <v>0</v>
      </c>
      <c r="Q99" s="315">
        <f>Skutečnost!Q14*Objednávka!Q$13+Skutečnost!Q31*Objednávka!Q$15-Skutečnost!Q48*(Objednávka!Q$13+Objednávka!Q$14)-Skutečnost!Q65*Objednávka!Q$12</f>
        <v>0</v>
      </c>
    </row>
    <row r="100" spans="1:17" ht="15.75" thickBot="1" x14ac:dyDescent="0.3">
      <c r="A100" s="24" t="s">
        <v>349</v>
      </c>
      <c r="B100" s="56"/>
      <c r="C100" s="43">
        <f>Skutečnost!C15*Objednávka!C$13+Skutečnost!C32*Objednávka!C$15-Skutečnost!C49*(Objednávka!C$13+Objednávka!C$14)-Skutečnost!C66*Objednávka!C$12</f>
        <v>0</v>
      </c>
      <c r="D100" s="44">
        <f>Skutečnost!D15*Objednávka!D$13+Skutečnost!D32*Objednávka!D$15-Skutečnost!D49*(Objednávka!D$13+Objednávka!D$14)-Skutečnost!D66*Objednávka!D$12</f>
        <v>0</v>
      </c>
      <c r="E100" s="44">
        <f>Skutečnost!E15*Objednávka!E$13+Skutečnost!E32*Objednávka!E$15-Skutečnost!E49*(Objednávka!E$13+Objednávka!E$14)-Skutečnost!E66*Objednávka!E$12</f>
        <v>0</v>
      </c>
      <c r="F100" s="44">
        <f>Skutečnost!F15*Objednávka!F$13+Skutečnost!F32*Objednávka!F$15-Skutečnost!F49*(Objednávka!F$13+Objednávka!F$14)-Skutečnost!F66*Objednávka!F$12</f>
        <v>0</v>
      </c>
      <c r="G100" s="44">
        <f>Skutečnost!G15*Objednávka!G$13+Skutečnost!G32*Objednávka!G$15-Skutečnost!G49*(Objednávka!G$13+Objednávka!G$14)-Skutečnost!G66*Objednávka!G$12</f>
        <v>0</v>
      </c>
      <c r="H100" s="44">
        <f>Skutečnost!H15*Objednávka!H$13+Skutečnost!H32*Objednávka!H$15-Skutečnost!H49*(Objednávka!H$13+Objednávka!H$14)-Skutečnost!H66*Objednávka!H$12</f>
        <v>0</v>
      </c>
      <c r="I100" s="44">
        <f>Skutečnost!I15*Objednávka!I$13+Skutečnost!I32*Objednávka!I$15-Skutečnost!I49*(Objednávka!I$13+Objednávka!I$14)-Skutečnost!I66*Objednávka!I$12</f>
        <v>0</v>
      </c>
      <c r="J100" s="44">
        <f>Skutečnost!J15*Objednávka!J$13+Skutečnost!J32*Objednávka!J$15-Skutečnost!J49*(Objednávka!J$13+Objednávka!J$14)-Skutečnost!J66*Objednávka!J$12</f>
        <v>0</v>
      </c>
      <c r="K100" s="44">
        <f>Skutečnost!K15*Objednávka!K$13+Skutečnost!K32*Objednávka!K$15-Skutečnost!K49*(Objednávka!K$13+Objednávka!K$14)-Skutečnost!K66*Objednávka!K$12</f>
        <v>0</v>
      </c>
      <c r="L100" s="44">
        <f>Skutečnost!L15*Objednávka!L$13+Skutečnost!L32*Objednávka!L$15-Skutečnost!L49*(Objednávka!L$13+Objednávka!L$14)-Skutečnost!L66*Objednávka!L$12</f>
        <v>0</v>
      </c>
      <c r="M100" s="44">
        <f>Skutečnost!M15*Objednávka!M$13+Skutečnost!M32*Objednávka!M$15-Skutečnost!M49*(Objednávka!M$13+Objednávka!M$14)-Skutečnost!M66*Objednávka!M$12</f>
        <v>0</v>
      </c>
      <c r="N100" s="44">
        <f>Skutečnost!N15*Objednávka!N$13+Skutečnost!N32*Objednávka!N$15-Skutečnost!N49*(Objednávka!N$13+Objednávka!N$14)-Skutečnost!N66*Objednávka!N$12</f>
        <v>0</v>
      </c>
      <c r="O100" s="44">
        <f>Skutečnost!O15*Objednávka!O$13+Skutečnost!O32*Objednávka!O$15-Skutečnost!O49*(Objednávka!O$13+Objednávka!O$14)-Skutečnost!O66*Objednávka!O$12</f>
        <v>0</v>
      </c>
      <c r="P100" s="44">
        <f>Skutečnost!P15*Objednávka!P$13+Skutečnost!P32*Objednávka!P$15-Skutečnost!P49*(Objednávka!P$13+Objednávka!P$14)-Skutečnost!P66*Objednávka!P$12</f>
        <v>0</v>
      </c>
      <c r="Q100" s="316">
        <f>Skutečnost!Q15*Objednávka!Q$13+Skutečnost!Q32*Objednávka!Q$15-Skutečnost!Q49*(Objednávka!Q$13+Objednávka!Q$14)-Skutečnost!Q66*Objednávka!Q$12</f>
        <v>0</v>
      </c>
    </row>
    <row r="101" spans="1:17" ht="15.75" thickBot="1" x14ac:dyDescent="0.3">
      <c r="A101" s="36" t="s">
        <v>209</v>
      </c>
      <c r="B101" s="65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17">
        <f t="shared" si="10"/>
        <v>0</v>
      </c>
    </row>
  </sheetData>
  <sheetProtection algorithmName="SHA-512" hashValue="7Y5/lrdPU9xtEEn0WzbtRSiOIdQxbyvGM6AXrHVCaYidaHg1uGsxbvhldHHBJ6ooqiJqjBcu+9H6A1pWQwlITw==" saltValue="sXqPaecKRjSdMK+oEoBuN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A057-CFC1-45DE-B857-5C461DDEF9B5}">
  <sheetPr>
    <tabColor rgb="FF7030A0"/>
    <pageSetUpPr fitToPage="1"/>
  </sheetPr>
  <dimension ref="A1:R93"/>
  <sheetViews>
    <sheetView showGridLines="0" topLeftCell="A15" zoomScaleNormal="100" workbookViewId="0">
      <pane xSplit="2" topLeftCell="C1" activePane="topRight" state="frozen"/>
      <selection pane="topRight" activeCell="A48" sqref="A48"/>
    </sheetView>
  </sheetViews>
  <sheetFormatPr defaultColWidth="0" defaultRowHeight="15" zeroHeight="1" x14ac:dyDescent="0.25"/>
  <cols>
    <col min="1" max="1" width="50.7109375" customWidth="1"/>
    <col min="2" max="2" width="11.5703125" bestFit="1" customWidth="1"/>
    <col min="3" max="18" width="15.7109375" customWidth="1"/>
    <col min="19" max="16384" width="9.140625" hidden="1"/>
  </cols>
  <sheetData>
    <row r="1" spans="1:18" x14ac:dyDescent="0.25">
      <c r="A1" s="244" t="s">
        <v>192</v>
      </c>
      <c r="B1" s="245"/>
      <c r="C1" s="48" t="s">
        <v>8</v>
      </c>
      <c r="D1" s="146"/>
      <c r="E1" s="283"/>
      <c r="F1" s="283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</row>
    <row r="2" spans="1:18" ht="15.75" thickBot="1" x14ac:dyDescent="0.3">
      <c r="A2" s="10" t="s">
        <v>193</v>
      </c>
      <c r="B2" s="55"/>
      <c r="C2" s="15">
        <v>2029</v>
      </c>
      <c r="D2" s="12">
        <f>C2+1</f>
        <v>2030</v>
      </c>
      <c r="E2" s="12">
        <f t="shared" ref="E2:H2" si="0">D2+1</f>
        <v>2031</v>
      </c>
      <c r="F2" s="12">
        <f t="shared" si="0"/>
        <v>2032</v>
      </c>
      <c r="G2" s="12">
        <f t="shared" si="0"/>
        <v>2033</v>
      </c>
      <c r="H2" s="12">
        <f t="shared" si="0"/>
        <v>2034</v>
      </c>
      <c r="I2" s="12">
        <f t="shared" ref="I2" si="1">H2+1</f>
        <v>2035</v>
      </c>
      <c r="J2" s="12">
        <f t="shared" ref="J2" si="2">I2+1</f>
        <v>2036</v>
      </c>
      <c r="K2" s="12">
        <f t="shared" ref="K2" si="3">J2+1</f>
        <v>2037</v>
      </c>
      <c r="L2" s="12">
        <f t="shared" ref="L2" si="4">K2+1</f>
        <v>2038</v>
      </c>
      <c r="M2" s="12">
        <f t="shared" ref="M2" si="5">L2+1</f>
        <v>2039</v>
      </c>
      <c r="N2" s="12">
        <f t="shared" ref="N2" si="6">M2+1</f>
        <v>2040</v>
      </c>
      <c r="O2" s="12">
        <f t="shared" ref="O2" si="7">N2+1</f>
        <v>2041</v>
      </c>
      <c r="P2" s="12">
        <f t="shared" ref="P2" si="8">O2+1</f>
        <v>2042</v>
      </c>
      <c r="Q2" s="12">
        <f t="shared" ref="Q2" si="9">P2+1</f>
        <v>2043</v>
      </c>
      <c r="R2" s="12">
        <f t="shared" ref="R2" si="10">Q2+1</f>
        <v>2044</v>
      </c>
    </row>
    <row r="3" spans="1:18" ht="15.75" thickTop="1" x14ac:dyDescent="0.25">
      <c r="A3" s="3" t="s">
        <v>194</v>
      </c>
      <c r="B3" s="4"/>
      <c r="C3" s="173"/>
      <c r="D3" s="246">
        <f>'Model objednávkový (MO)'!E$30*Objednávka!C20</f>
        <v>0</v>
      </c>
      <c r="E3" s="246">
        <f>'Model objednávkový (MO)'!F$30*Objednávka!D20</f>
        <v>0</v>
      </c>
      <c r="F3" s="246">
        <f>'Model objednávkový (MO)'!G$30*Objednávka!E20</f>
        <v>0</v>
      </c>
      <c r="G3" s="246">
        <f>'Model objednávkový (MO)'!H$30*Objednávka!F20</f>
        <v>0</v>
      </c>
      <c r="H3" s="246">
        <f>'Model objednávkový (MO)'!I$30*Objednávka!G20</f>
        <v>0</v>
      </c>
      <c r="I3" s="246">
        <f>'Model objednávkový (MO)'!J$30*Objednávka!H20</f>
        <v>0</v>
      </c>
      <c r="J3" s="246">
        <f>'Model objednávkový (MO)'!K$30*Objednávka!I20</f>
        <v>0</v>
      </c>
      <c r="K3" s="246">
        <f>'Model objednávkový (MO)'!L$30*Objednávka!J20</f>
        <v>0</v>
      </c>
      <c r="L3" s="246">
        <f>'Model objednávkový (MO)'!M$30*Objednávka!K20</f>
        <v>0</v>
      </c>
      <c r="M3" s="246">
        <f>'Model objednávkový (MO)'!N$30*Objednávka!L20</f>
        <v>0</v>
      </c>
      <c r="N3" s="246">
        <f>'Model objednávkový (MO)'!O$30*Objednávka!M20</f>
        <v>0</v>
      </c>
      <c r="O3" s="246">
        <f>'Model objednávkový (MO)'!P$30*Objednávka!N20</f>
        <v>0</v>
      </c>
      <c r="P3" s="246">
        <f>'Model objednávkový (MO)'!Q$30*Objednávka!O20</f>
        <v>0</v>
      </c>
      <c r="Q3" s="246">
        <f>'Model objednávkový (MO)'!R$30*Objednávka!P20</f>
        <v>0</v>
      </c>
      <c r="R3" s="246">
        <f>'Model objednávkový (MO)'!S$30*Objednávka!Q20</f>
        <v>0</v>
      </c>
    </row>
    <row r="4" spans="1:18" x14ac:dyDescent="0.25">
      <c r="A4" s="20" t="s">
        <v>195</v>
      </c>
      <c r="B4" s="21"/>
      <c r="C4" s="175"/>
      <c r="D4" s="247">
        <f>'Model objednávkový (MO)'!E$30*Objednávka!C21</f>
        <v>0</v>
      </c>
      <c r="E4" s="247">
        <f>'Model objednávkový (MO)'!F$30*Objednávka!D21</f>
        <v>0</v>
      </c>
      <c r="F4" s="247">
        <f>'Model objednávkový (MO)'!G$30*Objednávka!E21</f>
        <v>0</v>
      </c>
      <c r="G4" s="247">
        <f>'Model objednávkový (MO)'!H$30*Objednávka!F21</f>
        <v>0</v>
      </c>
      <c r="H4" s="247">
        <f>'Model objednávkový (MO)'!I$30*Objednávka!G21</f>
        <v>0</v>
      </c>
      <c r="I4" s="247">
        <f>'Model objednávkový (MO)'!J$30*Objednávka!H21</f>
        <v>0</v>
      </c>
      <c r="J4" s="247">
        <f>'Model objednávkový (MO)'!K$30*Objednávka!I21</f>
        <v>0</v>
      </c>
      <c r="K4" s="247">
        <f>'Model objednávkový (MO)'!L$30*Objednávka!J21</f>
        <v>0</v>
      </c>
      <c r="L4" s="247">
        <f>'Model objednávkový (MO)'!M$30*Objednávka!K21</f>
        <v>0</v>
      </c>
      <c r="M4" s="247">
        <f>'Model objednávkový (MO)'!N$30*Objednávka!L21</f>
        <v>0</v>
      </c>
      <c r="N4" s="247">
        <f>'Model objednávkový (MO)'!O$30*Objednávka!M21</f>
        <v>0</v>
      </c>
      <c r="O4" s="247">
        <f>'Model objednávkový (MO)'!P$30*Objednávka!N21</f>
        <v>0</v>
      </c>
      <c r="P4" s="247">
        <f>'Model objednávkový (MO)'!Q$30*Objednávka!O21</f>
        <v>0</v>
      </c>
      <c r="Q4" s="247">
        <f>'Model objednávkový (MO)'!R$30*Objednávka!P21</f>
        <v>0</v>
      </c>
      <c r="R4" s="247">
        <f>'Model objednávkový (MO)'!S$30*Objednávka!Q21</f>
        <v>0</v>
      </c>
    </row>
    <row r="5" spans="1:18" x14ac:dyDescent="0.25">
      <c r="A5" s="5" t="s">
        <v>196</v>
      </c>
      <c r="B5" s="6"/>
      <c r="C5" s="175"/>
      <c r="D5" s="247">
        <f>'Model objednávkový (MO)'!E$30*Objednávka!C22</f>
        <v>0</v>
      </c>
      <c r="E5" s="247">
        <f>'Model objednávkový (MO)'!F$30*Objednávka!D22</f>
        <v>0</v>
      </c>
      <c r="F5" s="247">
        <f>'Model objednávkový (MO)'!G$30*Objednávka!E22</f>
        <v>0</v>
      </c>
      <c r="G5" s="247">
        <f>'Model objednávkový (MO)'!H$30*Objednávka!F22</f>
        <v>0</v>
      </c>
      <c r="H5" s="247">
        <f>'Model objednávkový (MO)'!I$30*Objednávka!G22</f>
        <v>0</v>
      </c>
      <c r="I5" s="247">
        <f>'Model objednávkový (MO)'!J$30*Objednávka!H22</f>
        <v>0</v>
      </c>
      <c r="J5" s="247">
        <f>'Model objednávkový (MO)'!K$30*Objednávka!I22</f>
        <v>0</v>
      </c>
      <c r="K5" s="247">
        <f>'Model objednávkový (MO)'!L$30*Objednávka!J22</f>
        <v>0</v>
      </c>
      <c r="L5" s="247">
        <f>'Model objednávkový (MO)'!M$30*Objednávka!K22</f>
        <v>0</v>
      </c>
      <c r="M5" s="247">
        <f>'Model objednávkový (MO)'!N$30*Objednávka!L22</f>
        <v>0</v>
      </c>
      <c r="N5" s="247">
        <f>'Model objednávkový (MO)'!O$30*Objednávka!M22</f>
        <v>0</v>
      </c>
      <c r="O5" s="247">
        <f>'Model objednávkový (MO)'!P$30*Objednávka!N22</f>
        <v>0</v>
      </c>
      <c r="P5" s="247">
        <f>'Model objednávkový (MO)'!Q$30*Objednávka!O22</f>
        <v>0</v>
      </c>
      <c r="Q5" s="247">
        <f>'Model objednávkový (MO)'!R$30*Objednávka!P22</f>
        <v>0</v>
      </c>
      <c r="R5" s="247">
        <f>'Model objednávkový (MO)'!S$30*Objednávka!Q22</f>
        <v>0</v>
      </c>
    </row>
    <row r="6" spans="1:18" x14ac:dyDescent="0.25">
      <c r="A6" s="5" t="s">
        <v>197</v>
      </c>
      <c r="B6" s="6"/>
      <c r="C6" s="175"/>
      <c r="D6" s="247">
        <f>'Model objednávkový (MO)'!E$30*Objednávka!C23</f>
        <v>0</v>
      </c>
      <c r="E6" s="247">
        <f>'Model objednávkový (MO)'!F$30*Objednávka!D23</f>
        <v>0</v>
      </c>
      <c r="F6" s="247">
        <f>'Model objednávkový (MO)'!G$30*Objednávka!E23</f>
        <v>0</v>
      </c>
      <c r="G6" s="247">
        <f>'Model objednávkový (MO)'!H$30*Objednávka!F23</f>
        <v>0</v>
      </c>
      <c r="H6" s="247">
        <f>'Model objednávkový (MO)'!I$30*Objednávka!G23</f>
        <v>0</v>
      </c>
      <c r="I6" s="247">
        <f>'Model objednávkový (MO)'!J$30*Objednávka!H23</f>
        <v>0</v>
      </c>
      <c r="J6" s="247">
        <f>'Model objednávkový (MO)'!K$30*Objednávka!I23</f>
        <v>0</v>
      </c>
      <c r="K6" s="247">
        <f>'Model objednávkový (MO)'!L$30*Objednávka!J23</f>
        <v>0</v>
      </c>
      <c r="L6" s="247">
        <f>'Model objednávkový (MO)'!M$30*Objednávka!K23</f>
        <v>0</v>
      </c>
      <c r="M6" s="247">
        <f>'Model objednávkový (MO)'!N$30*Objednávka!L23</f>
        <v>0</v>
      </c>
      <c r="N6" s="247">
        <f>'Model objednávkový (MO)'!O$30*Objednávka!M23</f>
        <v>0</v>
      </c>
      <c r="O6" s="247">
        <f>'Model objednávkový (MO)'!P$30*Objednávka!N23</f>
        <v>0</v>
      </c>
      <c r="P6" s="247">
        <f>'Model objednávkový (MO)'!Q$30*Objednávka!O23</f>
        <v>0</v>
      </c>
      <c r="Q6" s="247">
        <f>'Model objednávkový (MO)'!R$30*Objednávka!P23</f>
        <v>0</v>
      </c>
      <c r="R6" s="247">
        <f>'Model objednávkový (MO)'!S$30*Objednávka!Q23</f>
        <v>0</v>
      </c>
    </row>
    <row r="7" spans="1:18" x14ac:dyDescent="0.25">
      <c r="A7" s="5" t="s">
        <v>198</v>
      </c>
      <c r="B7" s="6"/>
      <c r="C7" s="175"/>
      <c r="D7" s="247">
        <f>'Model objednávkový (MO)'!E$30*Objednávka!C24</f>
        <v>0</v>
      </c>
      <c r="E7" s="247">
        <f>'Model objednávkový (MO)'!F$30*Objednávka!D24</f>
        <v>0</v>
      </c>
      <c r="F7" s="247">
        <f>'Model objednávkový (MO)'!G$30*Objednávka!E24</f>
        <v>0</v>
      </c>
      <c r="G7" s="247">
        <f>'Model objednávkový (MO)'!H$30*Objednávka!F24</f>
        <v>0</v>
      </c>
      <c r="H7" s="247">
        <f>'Model objednávkový (MO)'!I$30*Objednávka!G24</f>
        <v>0</v>
      </c>
      <c r="I7" s="247">
        <f>'Model objednávkový (MO)'!J$30*Objednávka!H24</f>
        <v>0</v>
      </c>
      <c r="J7" s="247">
        <f>'Model objednávkový (MO)'!K$30*Objednávka!I24</f>
        <v>0</v>
      </c>
      <c r="K7" s="247">
        <f>'Model objednávkový (MO)'!L$30*Objednávka!J24</f>
        <v>0</v>
      </c>
      <c r="L7" s="247">
        <f>'Model objednávkový (MO)'!M$30*Objednávka!K24</f>
        <v>0</v>
      </c>
      <c r="M7" s="247">
        <f>'Model objednávkový (MO)'!N$30*Objednávka!L24</f>
        <v>0</v>
      </c>
      <c r="N7" s="247">
        <f>'Model objednávkový (MO)'!O$30*Objednávka!M24</f>
        <v>0</v>
      </c>
      <c r="O7" s="247">
        <f>'Model objednávkový (MO)'!P$30*Objednávka!N24</f>
        <v>0</v>
      </c>
      <c r="P7" s="247">
        <f>'Model objednávkový (MO)'!Q$30*Objednávka!O24</f>
        <v>0</v>
      </c>
      <c r="Q7" s="247">
        <f>'Model objednávkový (MO)'!R$30*Objednávka!P24</f>
        <v>0</v>
      </c>
      <c r="R7" s="247">
        <f>'Model objednávkový (MO)'!S$30*Objednávka!Q24</f>
        <v>0</v>
      </c>
    </row>
    <row r="8" spans="1:18" x14ac:dyDescent="0.25">
      <c r="A8" s="5" t="s">
        <v>199</v>
      </c>
      <c r="B8" s="6"/>
      <c r="C8" s="175"/>
      <c r="D8" s="247">
        <f>'Model objednávkový (MO)'!E$30*Objednávka!C25</f>
        <v>0</v>
      </c>
      <c r="E8" s="247">
        <f>'Model objednávkový (MO)'!F$30*Objednávka!D25</f>
        <v>0</v>
      </c>
      <c r="F8" s="247">
        <f>'Model objednávkový (MO)'!G$30*Objednávka!E25</f>
        <v>0</v>
      </c>
      <c r="G8" s="247">
        <f>'Model objednávkový (MO)'!H$30*Objednávka!F25</f>
        <v>0</v>
      </c>
      <c r="H8" s="247">
        <f>'Model objednávkový (MO)'!I$30*Objednávka!G25</f>
        <v>0</v>
      </c>
      <c r="I8" s="247">
        <f>'Model objednávkový (MO)'!J$30*Objednávka!H25</f>
        <v>0</v>
      </c>
      <c r="J8" s="247">
        <f>'Model objednávkový (MO)'!K$30*Objednávka!I25</f>
        <v>0</v>
      </c>
      <c r="K8" s="247">
        <f>'Model objednávkový (MO)'!L$30*Objednávka!J25</f>
        <v>0</v>
      </c>
      <c r="L8" s="247">
        <f>'Model objednávkový (MO)'!M$30*Objednávka!K25</f>
        <v>0</v>
      </c>
      <c r="M8" s="247">
        <f>'Model objednávkový (MO)'!N$30*Objednávka!L25</f>
        <v>0</v>
      </c>
      <c r="N8" s="247">
        <f>'Model objednávkový (MO)'!O$30*Objednávka!M25</f>
        <v>0</v>
      </c>
      <c r="O8" s="247">
        <f>'Model objednávkový (MO)'!P$30*Objednávka!N25</f>
        <v>0</v>
      </c>
      <c r="P8" s="247">
        <f>'Model objednávkový (MO)'!Q$30*Objednávka!O25</f>
        <v>0</v>
      </c>
      <c r="Q8" s="247">
        <f>'Model objednávkový (MO)'!R$30*Objednávka!P25</f>
        <v>0</v>
      </c>
      <c r="R8" s="247">
        <f>'Model objednávkový (MO)'!S$30*Objednávka!Q25</f>
        <v>0</v>
      </c>
    </row>
    <row r="9" spans="1:18" x14ac:dyDescent="0.25">
      <c r="A9" s="5" t="s">
        <v>200</v>
      </c>
      <c r="B9" s="6"/>
      <c r="C9" s="175"/>
      <c r="D9" s="247">
        <f>'Model objednávkový (MO)'!E$30*Objednávka!C26</f>
        <v>0</v>
      </c>
      <c r="E9" s="247">
        <f>'Model objednávkový (MO)'!F$30*Objednávka!D26</f>
        <v>0</v>
      </c>
      <c r="F9" s="247">
        <f>'Model objednávkový (MO)'!G$30*Objednávka!E26</f>
        <v>0</v>
      </c>
      <c r="G9" s="247">
        <f>'Model objednávkový (MO)'!H$30*Objednávka!F26</f>
        <v>0</v>
      </c>
      <c r="H9" s="247">
        <f>'Model objednávkový (MO)'!I$30*Objednávka!G26</f>
        <v>0</v>
      </c>
      <c r="I9" s="247">
        <f>'Model objednávkový (MO)'!J$30*Objednávka!H26</f>
        <v>0</v>
      </c>
      <c r="J9" s="247">
        <f>'Model objednávkový (MO)'!K$30*Objednávka!I26</f>
        <v>0</v>
      </c>
      <c r="K9" s="247">
        <f>'Model objednávkový (MO)'!L$30*Objednávka!J26</f>
        <v>0</v>
      </c>
      <c r="L9" s="247">
        <f>'Model objednávkový (MO)'!M$30*Objednávka!K26</f>
        <v>0</v>
      </c>
      <c r="M9" s="247">
        <f>'Model objednávkový (MO)'!N$30*Objednávka!L26</f>
        <v>0</v>
      </c>
      <c r="N9" s="247">
        <f>'Model objednávkový (MO)'!O$30*Objednávka!M26</f>
        <v>0</v>
      </c>
      <c r="O9" s="247">
        <f>'Model objednávkový (MO)'!P$30*Objednávka!N26</f>
        <v>0</v>
      </c>
      <c r="P9" s="247">
        <f>'Model objednávkový (MO)'!Q$30*Objednávka!O26</f>
        <v>0</v>
      </c>
      <c r="Q9" s="247">
        <f>'Model objednávkový (MO)'!R$30*Objednávka!P26</f>
        <v>0</v>
      </c>
      <c r="R9" s="247">
        <f>'Model objednávkový (MO)'!S$30*Objednávka!Q26</f>
        <v>0</v>
      </c>
    </row>
    <row r="10" spans="1:18" x14ac:dyDescent="0.25">
      <c r="A10" s="5" t="s">
        <v>201</v>
      </c>
      <c r="B10" s="6"/>
      <c r="C10" s="175"/>
      <c r="D10" s="247">
        <f>'Model objednávkový (MO)'!E$30*Objednávka!C27</f>
        <v>0</v>
      </c>
      <c r="E10" s="247">
        <f>'Model objednávkový (MO)'!F$30*Objednávka!D27</f>
        <v>0</v>
      </c>
      <c r="F10" s="247">
        <f>'Model objednávkový (MO)'!G$30*Objednávka!E27</f>
        <v>0</v>
      </c>
      <c r="G10" s="247">
        <f>'Model objednávkový (MO)'!H$30*Objednávka!F27</f>
        <v>0</v>
      </c>
      <c r="H10" s="247">
        <f>'Model objednávkový (MO)'!I$30*Objednávka!G27</f>
        <v>0</v>
      </c>
      <c r="I10" s="247">
        <f>'Model objednávkový (MO)'!J$30*Objednávka!H27</f>
        <v>0</v>
      </c>
      <c r="J10" s="247">
        <f>'Model objednávkový (MO)'!K$30*Objednávka!I27</f>
        <v>0</v>
      </c>
      <c r="K10" s="247">
        <f>'Model objednávkový (MO)'!L$30*Objednávka!J27</f>
        <v>0</v>
      </c>
      <c r="L10" s="247">
        <f>'Model objednávkový (MO)'!M$30*Objednávka!K27</f>
        <v>0</v>
      </c>
      <c r="M10" s="247">
        <f>'Model objednávkový (MO)'!N$30*Objednávka!L27</f>
        <v>0</v>
      </c>
      <c r="N10" s="247">
        <f>'Model objednávkový (MO)'!O$30*Objednávka!M27</f>
        <v>0</v>
      </c>
      <c r="O10" s="247">
        <f>'Model objednávkový (MO)'!P$30*Objednávka!N27</f>
        <v>0</v>
      </c>
      <c r="P10" s="247">
        <f>'Model objednávkový (MO)'!Q$30*Objednávka!O27</f>
        <v>0</v>
      </c>
      <c r="Q10" s="247">
        <f>'Model objednávkový (MO)'!R$30*Objednávka!P27</f>
        <v>0</v>
      </c>
      <c r="R10" s="247">
        <f>'Model objednávkový (MO)'!S$30*Objednávka!Q27</f>
        <v>0</v>
      </c>
    </row>
    <row r="11" spans="1:18" x14ac:dyDescent="0.25">
      <c r="A11" s="5" t="s">
        <v>202</v>
      </c>
      <c r="B11" s="6"/>
      <c r="C11" s="175"/>
      <c r="D11" s="247">
        <f>'Model objednávkový (MO)'!E$30*Objednávka!C28</f>
        <v>0</v>
      </c>
      <c r="E11" s="247">
        <f>'Model objednávkový (MO)'!F$30*Objednávka!D28</f>
        <v>0</v>
      </c>
      <c r="F11" s="247">
        <f>'Model objednávkový (MO)'!G$30*Objednávka!E28</f>
        <v>0</v>
      </c>
      <c r="G11" s="247">
        <f>'Model objednávkový (MO)'!H$30*Objednávka!F28</f>
        <v>0</v>
      </c>
      <c r="H11" s="247">
        <f>'Model objednávkový (MO)'!I$30*Objednávka!G28</f>
        <v>0</v>
      </c>
      <c r="I11" s="247">
        <f>'Model objednávkový (MO)'!J$30*Objednávka!H28</f>
        <v>0</v>
      </c>
      <c r="J11" s="247">
        <f>'Model objednávkový (MO)'!K$30*Objednávka!I28</f>
        <v>0</v>
      </c>
      <c r="K11" s="247">
        <f>'Model objednávkový (MO)'!L$30*Objednávka!J28</f>
        <v>0</v>
      </c>
      <c r="L11" s="247">
        <f>'Model objednávkový (MO)'!M$30*Objednávka!K28</f>
        <v>0</v>
      </c>
      <c r="M11" s="247">
        <f>'Model objednávkový (MO)'!N$30*Objednávka!L28</f>
        <v>0</v>
      </c>
      <c r="N11" s="247">
        <f>'Model objednávkový (MO)'!O$30*Objednávka!M28</f>
        <v>0</v>
      </c>
      <c r="O11" s="247">
        <f>'Model objednávkový (MO)'!P$30*Objednávka!N28</f>
        <v>0</v>
      </c>
      <c r="P11" s="247">
        <f>'Model objednávkový (MO)'!Q$30*Objednávka!O28</f>
        <v>0</v>
      </c>
      <c r="Q11" s="247">
        <f>'Model objednávkový (MO)'!R$30*Objednávka!P28</f>
        <v>0</v>
      </c>
      <c r="R11" s="247">
        <f>'Model objednávkový (MO)'!S$30*Objednávka!Q28</f>
        <v>0</v>
      </c>
    </row>
    <row r="12" spans="1:18" x14ac:dyDescent="0.25">
      <c r="A12" s="5" t="s">
        <v>203</v>
      </c>
      <c r="B12" s="6"/>
      <c r="C12" s="175"/>
      <c r="D12" s="247">
        <f>'Model objednávkový (MO)'!E$30*Objednávka!C29</f>
        <v>0</v>
      </c>
      <c r="E12" s="247">
        <f>'Model objednávkový (MO)'!F$30*Objednávka!D29</f>
        <v>0</v>
      </c>
      <c r="F12" s="247">
        <f>'Model objednávkový (MO)'!G$30*Objednávka!E29</f>
        <v>0</v>
      </c>
      <c r="G12" s="247">
        <f>'Model objednávkový (MO)'!H$30*Objednávka!F29</f>
        <v>0</v>
      </c>
      <c r="H12" s="247">
        <f>'Model objednávkový (MO)'!I$30*Objednávka!G29</f>
        <v>0</v>
      </c>
      <c r="I12" s="247">
        <f>'Model objednávkový (MO)'!J$30*Objednávka!H29</f>
        <v>0</v>
      </c>
      <c r="J12" s="247">
        <f>'Model objednávkový (MO)'!K$30*Objednávka!I29</f>
        <v>0</v>
      </c>
      <c r="K12" s="247">
        <f>'Model objednávkový (MO)'!L$30*Objednávka!J29</f>
        <v>0</v>
      </c>
      <c r="L12" s="247">
        <f>'Model objednávkový (MO)'!M$30*Objednávka!K29</f>
        <v>0</v>
      </c>
      <c r="M12" s="247">
        <f>'Model objednávkový (MO)'!N$30*Objednávka!L29</f>
        <v>0</v>
      </c>
      <c r="N12" s="247">
        <f>'Model objednávkový (MO)'!O$30*Objednávka!M29</f>
        <v>0</v>
      </c>
      <c r="O12" s="247">
        <f>'Model objednávkový (MO)'!P$30*Objednávka!N29</f>
        <v>0</v>
      </c>
      <c r="P12" s="247">
        <f>'Model objednávkový (MO)'!Q$30*Objednávka!O29</f>
        <v>0</v>
      </c>
      <c r="Q12" s="247">
        <f>'Model objednávkový (MO)'!R$30*Objednávka!P29</f>
        <v>0</v>
      </c>
      <c r="R12" s="247">
        <f>'Model objednávkový (MO)'!S$30*Objednávka!Q29</f>
        <v>0</v>
      </c>
    </row>
    <row r="13" spans="1:18" x14ac:dyDescent="0.25">
      <c r="A13" s="5" t="s">
        <v>204</v>
      </c>
      <c r="B13" s="6"/>
      <c r="C13" s="175"/>
      <c r="D13" s="247">
        <f>'Model objednávkový (MO)'!E$30*Objednávka!C30</f>
        <v>0</v>
      </c>
      <c r="E13" s="247">
        <f>'Model objednávkový (MO)'!F$30*Objednávka!D30</f>
        <v>0</v>
      </c>
      <c r="F13" s="247">
        <f>'Model objednávkový (MO)'!G$30*Objednávka!E30</f>
        <v>0</v>
      </c>
      <c r="G13" s="247">
        <f>'Model objednávkový (MO)'!H$30*Objednávka!F30</f>
        <v>0</v>
      </c>
      <c r="H13" s="247">
        <f>'Model objednávkový (MO)'!I$30*Objednávka!G30</f>
        <v>0</v>
      </c>
      <c r="I13" s="247">
        <f>'Model objednávkový (MO)'!J$30*Objednávka!H30</f>
        <v>0</v>
      </c>
      <c r="J13" s="247">
        <f>'Model objednávkový (MO)'!K$30*Objednávka!I30</f>
        <v>0</v>
      </c>
      <c r="K13" s="247">
        <f>'Model objednávkový (MO)'!L$30*Objednávka!J30</f>
        <v>0</v>
      </c>
      <c r="L13" s="247">
        <f>'Model objednávkový (MO)'!M$30*Objednávka!K30</f>
        <v>0</v>
      </c>
      <c r="M13" s="247">
        <f>'Model objednávkový (MO)'!N$30*Objednávka!L30</f>
        <v>0</v>
      </c>
      <c r="N13" s="247">
        <f>'Model objednávkový (MO)'!O$30*Objednávka!M30</f>
        <v>0</v>
      </c>
      <c r="O13" s="247">
        <f>'Model objednávkový (MO)'!P$30*Objednávka!N30</f>
        <v>0</v>
      </c>
      <c r="P13" s="247">
        <f>'Model objednávkový (MO)'!Q$30*Objednávka!O30</f>
        <v>0</v>
      </c>
      <c r="Q13" s="247">
        <f>'Model objednávkový (MO)'!R$30*Objednávka!P30</f>
        <v>0</v>
      </c>
      <c r="R13" s="247">
        <f>'Model objednávkový (MO)'!S$30*Objednávka!Q30</f>
        <v>0</v>
      </c>
    </row>
    <row r="14" spans="1:18" ht="15.75" thickBot="1" x14ac:dyDescent="0.3">
      <c r="A14" s="24" t="s">
        <v>205</v>
      </c>
      <c r="B14" s="56"/>
      <c r="C14" s="121">
        <f>'Model objednávkový (MO)'!E30*Objednávka!C19</f>
        <v>0</v>
      </c>
      <c r="D14" s="253">
        <f>'Model objednávkový (MO)'!E30*Objednávka!C31+'Model objednávkový (MO)'!F30*Objednávka!D19</f>
        <v>0</v>
      </c>
      <c r="E14" s="253">
        <f>'Model objednávkový (MO)'!F30*Objednávka!D31+'Model objednávkový (MO)'!G30*Objednávka!E19</f>
        <v>0</v>
      </c>
      <c r="F14" s="253">
        <f>'Model objednávkový (MO)'!G30*Objednávka!E31+'Model objednávkový (MO)'!H30*Objednávka!F19</f>
        <v>0</v>
      </c>
      <c r="G14" s="253">
        <f>'Model objednávkový (MO)'!H30*Objednávka!F31+'Model objednávkový (MO)'!I30*Objednávka!G19</f>
        <v>0</v>
      </c>
      <c r="H14" s="253">
        <f>'Model objednávkový (MO)'!I30*Objednávka!G31+'Model objednávkový (MO)'!J30*Objednávka!H19</f>
        <v>0</v>
      </c>
      <c r="I14" s="253">
        <f>'Model objednávkový (MO)'!J30*Objednávka!H31+'Model objednávkový (MO)'!K30*Objednávka!I19</f>
        <v>0</v>
      </c>
      <c r="J14" s="253">
        <f>'Model objednávkový (MO)'!K30*Objednávka!I31+'Model objednávkový (MO)'!L30*Objednávka!J19</f>
        <v>0</v>
      </c>
      <c r="K14" s="253">
        <f>'Model objednávkový (MO)'!L30*Objednávka!J31+'Model objednávkový (MO)'!M30*Objednávka!K19</f>
        <v>0</v>
      </c>
      <c r="L14" s="253">
        <f>'Model objednávkový (MO)'!M30*Objednávka!K31+'Model objednávkový (MO)'!N30*Objednávka!L19</f>
        <v>0</v>
      </c>
      <c r="M14" s="253">
        <f>'Model objednávkový (MO)'!N30*Objednávka!L31+'Model objednávkový (MO)'!O30*Objednávka!M19</f>
        <v>0</v>
      </c>
      <c r="N14" s="253">
        <f>'Model objednávkový (MO)'!O30*Objednávka!M31+'Model objednávkový (MO)'!P30*Objednávka!N19</f>
        <v>0</v>
      </c>
      <c r="O14" s="253">
        <f>'Model objednávkový (MO)'!P30*Objednávka!N31+'Model objednávkový (MO)'!Q30*Objednávka!O19</f>
        <v>0</v>
      </c>
      <c r="P14" s="253">
        <f>'Model objednávkový (MO)'!Q30*Objednávka!O31+'Model objednávkový (MO)'!R30*Objednávka!P19</f>
        <v>0</v>
      </c>
      <c r="Q14" s="253">
        <f>'Model objednávkový (MO)'!R30*Objednávka!P31+'Model objednávkový (MO)'!S30*Objednávka!Q19</f>
        <v>0</v>
      </c>
      <c r="R14" s="253">
        <f>'Model objednávkový (MO)'!S30*Objednávka!Q31</f>
        <v>0</v>
      </c>
    </row>
    <row r="15" spans="1:18" ht="15.75" thickBot="1" x14ac:dyDescent="0.3">
      <c r="A15" s="36" t="s">
        <v>206</v>
      </c>
      <c r="B15" s="59" t="s">
        <v>313</v>
      </c>
      <c r="C15" s="128">
        <f t="shared" ref="C15:R15" si="11">SUM(C3:C14)</f>
        <v>0</v>
      </c>
      <c r="D15" s="129">
        <f t="shared" si="11"/>
        <v>0</v>
      </c>
      <c r="E15" s="129">
        <f t="shared" si="11"/>
        <v>0</v>
      </c>
      <c r="F15" s="129">
        <f t="shared" si="11"/>
        <v>0</v>
      </c>
      <c r="G15" s="129">
        <f t="shared" si="11"/>
        <v>0</v>
      </c>
      <c r="H15" s="129">
        <f t="shared" si="11"/>
        <v>0</v>
      </c>
      <c r="I15" s="129">
        <f t="shared" si="11"/>
        <v>0</v>
      </c>
      <c r="J15" s="129">
        <f t="shared" si="11"/>
        <v>0</v>
      </c>
      <c r="K15" s="129">
        <f t="shared" si="11"/>
        <v>0</v>
      </c>
      <c r="L15" s="129">
        <f t="shared" si="11"/>
        <v>0</v>
      </c>
      <c r="M15" s="129">
        <f t="shared" si="11"/>
        <v>0</v>
      </c>
      <c r="N15" s="129">
        <f t="shared" si="11"/>
        <v>0</v>
      </c>
      <c r="O15" s="129">
        <f t="shared" si="11"/>
        <v>0</v>
      </c>
      <c r="P15" s="129">
        <f t="shared" si="11"/>
        <v>0</v>
      </c>
      <c r="Q15" s="129">
        <f t="shared" si="11"/>
        <v>0</v>
      </c>
      <c r="R15" s="129">
        <f t="shared" si="11"/>
        <v>0</v>
      </c>
    </row>
    <row r="16" spans="1:18" ht="15.75" thickBot="1" x14ac:dyDescent="0.3"/>
    <row r="17" spans="1:18" x14ac:dyDescent="0.25">
      <c r="A17" s="33" t="s">
        <v>207</v>
      </c>
      <c r="B17" s="57"/>
      <c r="C17" s="48" t="s">
        <v>8</v>
      </c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18" ht="15.75" thickBot="1" x14ac:dyDescent="0.3">
      <c r="A18" s="10" t="s">
        <v>208</v>
      </c>
      <c r="B18" s="55"/>
      <c r="C18" s="15">
        <f>C2</f>
        <v>2029</v>
      </c>
      <c r="D18" s="12">
        <f>C18+1</f>
        <v>2030</v>
      </c>
      <c r="E18" s="12">
        <f t="shared" ref="E18:H18" si="12">D18+1</f>
        <v>2031</v>
      </c>
      <c r="F18" s="12">
        <f t="shared" si="12"/>
        <v>2032</v>
      </c>
      <c r="G18" s="12">
        <f t="shared" si="12"/>
        <v>2033</v>
      </c>
      <c r="H18" s="12">
        <f t="shared" si="12"/>
        <v>2034</v>
      </c>
      <c r="I18" s="12">
        <f t="shared" ref="I18" si="13">H18+1</f>
        <v>2035</v>
      </c>
      <c r="J18" s="12">
        <f t="shared" ref="J18" si="14">I18+1</f>
        <v>2036</v>
      </c>
      <c r="K18" s="12">
        <f t="shared" ref="K18" si="15">J18+1</f>
        <v>2037</v>
      </c>
      <c r="L18" s="12">
        <f t="shared" ref="L18" si="16">K18+1</f>
        <v>2038</v>
      </c>
      <c r="M18" s="12">
        <f t="shared" ref="M18" si="17">L18+1</f>
        <v>2039</v>
      </c>
      <c r="N18" s="12">
        <f t="shared" ref="N18" si="18">M18+1</f>
        <v>2040</v>
      </c>
      <c r="O18" s="12">
        <f t="shared" ref="O18" si="19">N18+1</f>
        <v>2041</v>
      </c>
      <c r="P18" s="12">
        <f t="shared" ref="P18" si="20">O18+1</f>
        <v>2042</v>
      </c>
      <c r="Q18" s="12">
        <f t="shared" ref="Q18" si="21">P18+1</f>
        <v>2043</v>
      </c>
      <c r="R18" s="12">
        <f t="shared" ref="R18" si="22">Q18+1</f>
        <v>2044</v>
      </c>
    </row>
    <row r="19" spans="1:18" ht="15.75" thickTop="1" x14ac:dyDescent="0.25">
      <c r="A19" s="3" t="s">
        <v>194</v>
      </c>
      <c r="B19" s="4"/>
      <c r="C19" s="173"/>
      <c r="D19" s="246">
        <f>Skutečnost!C89</f>
        <v>0</v>
      </c>
      <c r="E19" s="246">
        <f>Skutečnost!D89</f>
        <v>0</v>
      </c>
      <c r="F19" s="246">
        <f>Skutečnost!E89</f>
        <v>0</v>
      </c>
      <c r="G19" s="246">
        <f>Skutečnost!F89</f>
        <v>0</v>
      </c>
      <c r="H19" s="246">
        <f>Skutečnost!G89</f>
        <v>0</v>
      </c>
      <c r="I19" s="246">
        <f>Skutečnost!H89</f>
        <v>0</v>
      </c>
      <c r="J19" s="246">
        <f>Skutečnost!I89</f>
        <v>0</v>
      </c>
      <c r="K19" s="246">
        <f>Skutečnost!J89</f>
        <v>0</v>
      </c>
      <c r="L19" s="246">
        <f>Skutečnost!K89</f>
        <v>0</v>
      </c>
      <c r="M19" s="246">
        <f>Skutečnost!L89</f>
        <v>0</v>
      </c>
      <c r="N19" s="246">
        <f>Skutečnost!M89</f>
        <v>0</v>
      </c>
      <c r="O19" s="246">
        <f>Skutečnost!N89</f>
        <v>0</v>
      </c>
      <c r="P19" s="246">
        <f>Skutečnost!O89</f>
        <v>0</v>
      </c>
      <c r="Q19" s="246">
        <f>Skutečnost!P89</f>
        <v>0</v>
      </c>
      <c r="R19" s="246">
        <f>Skutečnost!Q89</f>
        <v>0</v>
      </c>
    </row>
    <row r="20" spans="1:18" x14ac:dyDescent="0.25">
      <c r="A20" s="20" t="s">
        <v>195</v>
      </c>
      <c r="B20" s="21"/>
      <c r="C20" s="175"/>
      <c r="D20" s="247">
        <f>Skutečnost!C90</f>
        <v>0</v>
      </c>
      <c r="E20" s="247">
        <f>Skutečnost!D90</f>
        <v>0</v>
      </c>
      <c r="F20" s="247">
        <f>Skutečnost!E90</f>
        <v>0</v>
      </c>
      <c r="G20" s="247">
        <f>Skutečnost!F90</f>
        <v>0</v>
      </c>
      <c r="H20" s="247">
        <f>Skutečnost!G90</f>
        <v>0</v>
      </c>
      <c r="I20" s="247">
        <f>Skutečnost!H90</f>
        <v>0</v>
      </c>
      <c r="J20" s="247">
        <f>Skutečnost!I90</f>
        <v>0</v>
      </c>
      <c r="K20" s="247">
        <f>Skutečnost!J90</f>
        <v>0</v>
      </c>
      <c r="L20" s="247">
        <f>Skutečnost!K90</f>
        <v>0</v>
      </c>
      <c r="M20" s="247">
        <f>Skutečnost!L90</f>
        <v>0</v>
      </c>
      <c r="N20" s="247">
        <f>Skutečnost!M90</f>
        <v>0</v>
      </c>
      <c r="O20" s="247">
        <f>Skutečnost!N90</f>
        <v>0</v>
      </c>
      <c r="P20" s="247">
        <f>Skutečnost!O90</f>
        <v>0</v>
      </c>
      <c r="Q20" s="247">
        <f>Skutečnost!P90</f>
        <v>0</v>
      </c>
      <c r="R20" s="247">
        <f>Skutečnost!Q90</f>
        <v>0</v>
      </c>
    </row>
    <row r="21" spans="1:18" x14ac:dyDescent="0.25">
      <c r="A21" s="5" t="s">
        <v>196</v>
      </c>
      <c r="B21" s="6"/>
      <c r="C21" s="175"/>
      <c r="D21" s="247">
        <f>Skutečnost!C91</f>
        <v>0</v>
      </c>
      <c r="E21" s="247">
        <f>Skutečnost!D91</f>
        <v>0</v>
      </c>
      <c r="F21" s="247">
        <f>Skutečnost!E91</f>
        <v>0</v>
      </c>
      <c r="G21" s="247">
        <f>Skutečnost!F91</f>
        <v>0</v>
      </c>
      <c r="H21" s="247">
        <f>Skutečnost!G91</f>
        <v>0</v>
      </c>
      <c r="I21" s="247">
        <f>Skutečnost!H91</f>
        <v>0</v>
      </c>
      <c r="J21" s="247">
        <f>Skutečnost!I91</f>
        <v>0</v>
      </c>
      <c r="K21" s="247">
        <f>Skutečnost!J91</f>
        <v>0</v>
      </c>
      <c r="L21" s="247">
        <f>Skutečnost!K91</f>
        <v>0</v>
      </c>
      <c r="M21" s="247">
        <f>Skutečnost!L91</f>
        <v>0</v>
      </c>
      <c r="N21" s="247">
        <f>Skutečnost!M91</f>
        <v>0</v>
      </c>
      <c r="O21" s="247">
        <f>Skutečnost!N91</f>
        <v>0</v>
      </c>
      <c r="P21" s="247">
        <f>Skutečnost!O91</f>
        <v>0</v>
      </c>
      <c r="Q21" s="247">
        <f>Skutečnost!P91</f>
        <v>0</v>
      </c>
      <c r="R21" s="247">
        <f>Skutečnost!Q91</f>
        <v>0</v>
      </c>
    </row>
    <row r="22" spans="1:18" x14ac:dyDescent="0.25">
      <c r="A22" s="5" t="s">
        <v>197</v>
      </c>
      <c r="B22" s="6"/>
      <c r="C22" s="175"/>
      <c r="D22" s="247">
        <f>Skutečnost!C92</f>
        <v>0</v>
      </c>
      <c r="E22" s="247">
        <f>Skutečnost!D92</f>
        <v>0</v>
      </c>
      <c r="F22" s="247">
        <f>Skutečnost!E92</f>
        <v>0</v>
      </c>
      <c r="G22" s="247">
        <f>Skutečnost!F92</f>
        <v>0</v>
      </c>
      <c r="H22" s="247">
        <f>Skutečnost!G92</f>
        <v>0</v>
      </c>
      <c r="I22" s="247">
        <f>Skutečnost!H92</f>
        <v>0</v>
      </c>
      <c r="J22" s="247">
        <f>Skutečnost!I92</f>
        <v>0</v>
      </c>
      <c r="K22" s="247">
        <f>Skutečnost!J92</f>
        <v>0</v>
      </c>
      <c r="L22" s="247">
        <f>Skutečnost!K92</f>
        <v>0</v>
      </c>
      <c r="M22" s="247">
        <f>Skutečnost!L92</f>
        <v>0</v>
      </c>
      <c r="N22" s="247">
        <f>Skutečnost!M92</f>
        <v>0</v>
      </c>
      <c r="O22" s="247">
        <f>Skutečnost!N92</f>
        <v>0</v>
      </c>
      <c r="P22" s="247">
        <f>Skutečnost!O92</f>
        <v>0</v>
      </c>
      <c r="Q22" s="247">
        <f>Skutečnost!P92</f>
        <v>0</v>
      </c>
      <c r="R22" s="247">
        <f>Skutečnost!Q92</f>
        <v>0</v>
      </c>
    </row>
    <row r="23" spans="1:18" x14ac:dyDescent="0.25">
      <c r="A23" s="5" t="s">
        <v>198</v>
      </c>
      <c r="B23" s="6"/>
      <c r="C23" s="175"/>
      <c r="D23" s="247">
        <f>Skutečnost!C93</f>
        <v>0</v>
      </c>
      <c r="E23" s="247">
        <f>Skutečnost!D93</f>
        <v>0</v>
      </c>
      <c r="F23" s="247">
        <f>Skutečnost!E93</f>
        <v>0</v>
      </c>
      <c r="G23" s="247">
        <f>Skutečnost!F93</f>
        <v>0</v>
      </c>
      <c r="H23" s="247">
        <f>Skutečnost!G93</f>
        <v>0</v>
      </c>
      <c r="I23" s="247">
        <f>Skutečnost!H93</f>
        <v>0</v>
      </c>
      <c r="J23" s="247">
        <f>Skutečnost!I93</f>
        <v>0</v>
      </c>
      <c r="K23" s="247">
        <f>Skutečnost!J93</f>
        <v>0</v>
      </c>
      <c r="L23" s="247">
        <f>Skutečnost!K93</f>
        <v>0</v>
      </c>
      <c r="M23" s="247">
        <f>Skutečnost!L93</f>
        <v>0</v>
      </c>
      <c r="N23" s="247">
        <f>Skutečnost!M93</f>
        <v>0</v>
      </c>
      <c r="O23" s="247">
        <f>Skutečnost!N93</f>
        <v>0</v>
      </c>
      <c r="P23" s="247">
        <f>Skutečnost!O93</f>
        <v>0</v>
      </c>
      <c r="Q23" s="247">
        <f>Skutečnost!P93</f>
        <v>0</v>
      </c>
      <c r="R23" s="247">
        <f>Skutečnost!Q93</f>
        <v>0</v>
      </c>
    </row>
    <row r="24" spans="1:18" x14ac:dyDescent="0.25">
      <c r="A24" s="5" t="s">
        <v>199</v>
      </c>
      <c r="B24" s="6"/>
      <c r="C24" s="175"/>
      <c r="D24" s="247">
        <f>Skutečnost!C94</f>
        <v>0</v>
      </c>
      <c r="E24" s="247">
        <f>Skutečnost!D94</f>
        <v>0</v>
      </c>
      <c r="F24" s="247">
        <f>Skutečnost!E94</f>
        <v>0</v>
      </c>
      <c r="G24" s="247">
        <f>Skutečnost!F94</f>
        <v>0</v>
      </c>
      <c r="H24" s="247">
        <f>Skutečnost!G94</f>
        <v>0</v>
      </c>
      <c r="I24" s="247">
        <f>Skutečnost!H94</f>
        <v>0</v>
      </c>
      <c r="J24" s="247">
        <f>Skutečnost!I94</f>
        <v>0</v>
      </c>
      <c r="K24" s="247">
        <f>Skutečnost!J94</f>
        <v>0</v>
      </c>
      <c r="L24" s="247">
        <f>Skutečnost!K94</f>
        <v>0</v>
      </c>
      <c r="M24" s="247">
        <f>Skutečnost!L94</f>
        <v>0</v>
      </c>
      <c r="N24" s="247">
        <f>Skutečnost!M94</f>
        <v>0</v>
      </c>
      <c r="O24" s="247">
        <f>Skutečnost!N94</f>
        <v>0</v>
      </c>
      <c r="P24" s="247">
        <f>Skutečnost!O94</f>
        <v>0</v>
      </c>
      <c r="Q24" s="247">
        <f>Skutečnost!P94</f>
        <v>0</v>
      </c>
      <c r="R24" s="247">
        <f>Skutečnost!Q94</f>
        <v>0</v>
      </c>
    </row>
    <row r="25" spans="1:18" x14ac:dyDescent="0.25">
      <c r="A25" s="5" t="s">
        <v>200</v>
      </c>
      <c r="B25" s="6"/>
      <c r="C25" s="175"/>
      <c r="D25" s="247">
        <f>Skutečnost!C95</f>
        <v>0</v>
      </c>
      <c r="E25" s="247">
        <f>Skutečnost!D95</f>
        <v>0</v>
      </c>
      <c r="F25" s="247">
        <f>Skutečnost!E95</f>
        <v>0</v>
      </c>
      <c r="G25" s="247">
        <f>Skutečnost!F95</f>
        <v>0</v>
      </c>
      <c r="H25" s="247">
        <f>Skutečnost!G95</f>
        <v>0</v>
      </c>
      <c r="I25" s="247">
        <f>Skutečnost!H95</f>
        <v>0</v>
      </c>
      <c r="J25" s="247">
        <f>Skutečnost!I95</f>
        <v>0</v>
      </c>
      <c r="K25" s="247">
        <f>Skutečnost!J95</f>
        <v>0</v>
      </c>
      <c r="L25" s="247">
        <f>Skutečnost!K95</f>
        <v>0</v>
      </c>
      <c r="M25" s="247">
        <f>Skutečnost!L95</f>
        <v>0</v>
      </c>
      <c r="N25" s="247">
        <f>Skutečnost!M95</f>
        <v>0</v>
      </c>
      <c r="O25" s="247">
        <f>Skutečnost!N95</f>
        <v>0</v>
      </c>
      <c r="P25" s="247">
        <f>Skutečnost!O95</f>
        <v>0</v>
      </c>
      <c r="Q25" s="247">
        <f>Skutečnost!P95</f>
        <v>0</v>
      </c>
      <c r="R25" s="247">
        <f>Skutečnost!Q95</f>
        <v>0</v>
      </c>
    </row>
    <row r="26" spans="1:18" x14ac:dyDescent="0.25">
      <c r="A26" s="5" t="s">
        <v>201</v>
      </c>
      <c r="B26" s="6"/>
      <c r="C26" s="175"/>
      <c r="D26" s="247">
        <f>Skutečnost!C96</f>
        <v>0</v>
      </c>
      <c r="E26" s="247">
        <f>Skutečnost!D96</f>
        <v>0</v>
      </c>
      <c r="F26" s="247">
        <f>Skutečnost!E96</f>
        <v>0</v>
      </c>
      <c r="G26" s="247">
        <f>Skutečnost!F96</f>
        <v>0</v>
      </c>
      <c r="H26" s="247">
        <f>Skutečnost!G96</f>
        <v>0</v>
      </c>
      <c r="I26" s="247">
        <f>Skutečnost!H96</f>
        <v>0</v>
      </c>
      <c r="J26" s="247">
        <f>Skutečnost!I96</f>
        <v>0</v>
      </c>
      <c r="K26" s="247">
        <f>Skutečnost!J96</f>
        <v>0</v>
      </c>
      <c r="L26" s="247">
        <f>Skutečnost!K96</f>
        <v>0</v>
      </c>
      <c r="M26" s="247">
        <f>Skutečnost!L96</f>
        <v>0</v>
      </c>
      <c r="N26" s="247">
        <f>Skutečnost!M96</f>
        <v>0</v>
      </c>
      <c r="O26" s="247">
        <f>Skutečnost!N96</f>
        <v>0</v>
      </c>
      <c r="P26" s="247">
        <f>Skutečnost!O96</f>
        <v>0</v>
      </c>
      <c r="Q26" s="247">
        <f>Skutečnost!P96</f>
        <v>0</v>
      </c>
      <c r="R26" s="247">
        <f>Skutečnost!Q96</f>
        <v>0</v>
      </c>
    </row>
    <row r="27" spans="1:18" x14ac:dyDescent="0.25">
      <c r="A27" s="5" t="s">
        <v>202</v>
      </c>
      <c r="B27" s="6"/>
      <c r="C27" s="175"/>
      <c r="D27" s="247">
        <f>Skutečnost!C97</f>
        <v>0</v>
      </c>
      <c r="E27" s="247">
        <f>Skutečnost!D97</f>
        <v>0</v>
      </c>
      <c r="F27" s="247">
        <f>Skutečnost!E97</f>
        <v>0</v>
      </c>
      <c r="G27" s="247">
        <f>Skutečnost!F97</f>
        <v>0</v>
      </c>
      <c r="H27" s="247">
        <f>Skutečnost!G97</f>
        <v>0</v>
      </c>
      <c r="I27" s="247">
        <f>Skutečnost!H97</f>
        <v>0</v>
      </c>
      <c r="J27" s="247">
        <f>Skutečnost!I97</f>
        <v>0</v>
      </c>
      <c r="K27" s="247">
        <f>Skutečnost!J97</f>
        <v>0</v>
      </c>
      <c r="L27" s="247">
        <f>Skutečnost!K97</f>
        <v>0</v>
      </c>
      <c r="M27" s="247">
        <f>Skutečnost!L97</f>
        <v>0</v>
      </c>
      <c r="N27" s="247">
        <f>Skutečnost!M97</f>
        <v>0</v>
      </c>
      <c r="O27" s="247">
        <f>Skutečnost!N97</f>
        <v>0</v>
      </c>
      <c r="P27" s="247">
        <f>Skutečnost!O97</f>
        <v>0</v>
      </c>
      <c r="Q27" s="247">
        <f>Skutečnost!P97</f>
        <v>0</v>
      </c>
      <c r="R27" s="247">
        <f>Skutečnost!Q97</f>
        <v>0</v>
      </c>
    </row>
    <row r="28" spans="1:18" x14ac:dyDescent="0.25">
      <c r="A28" s="5" t="s">
        <v>203</v>
      </c>
      <c r="B28" s="6"/>
      <c r="C28" s="175"/>
      <c r="D28" s="247">
        <f>Skutečnost!C98</f>
        <v>0</v>
      </c>
      <c r="E28" s="247">
        <f>Skutečnost!D98</f>
        <v>0</v>
      </c>
      <c r="F28" s="247">
        <f>Skutečnost!E98</f>
        <v>0</v>
      </c>
      <c r="G28" s="247">
        <f>Skutečnost!F98</f>
        <v>0</v>
      </c>
      <c r="H28" s="247">
        <f>Skutečnost!G98</f>
        <v>0</v>
      </c>
      <c r="I28" s="247">
        <f>Skutečnost!H98</f>
        <v>0</v>
      </c>
      <c r="J28" s="247">
        <f>Skutečnost!I98</f>
        <v>0</v>
      </c>
      <c r="K28" s="247">
        <f>Skutečnost!J98</f>
        <v>0</v>
      </c>
      <c r="L28" s="247">
        <f>Skutečnost!K98</f>
        <v>0</v>
      </c>
      <c r="M28" s="247">
        <f>Skutečnost!L98</f>
        <v>0</v>
      </c>
      <c r="N28" s="247">
        <f>Skutečnost!M98</f>
        <v>0</v>
      </c>
      <c r="O28" s="247">
        <f>Skutečnost!N98</f>
        <v>0</v>
      </c>
      <c r="P28" s="247">
        <f>Skutečnost!O98</f>
        <v>0</v>
      </c>
      <c r="Q28" s="247">
        <f>Skutečnost!P98</f>
        <v>0</v>
      </c>
      <c r="R28" s="247">
        <f>Skutečnost!Q98</f>
        <v>0</v>
      </c>
    </row>
    <row r="29" spans="1:18" x14ac:dyDescent="0.25">
      <c r="A29" s="5" t="s">
        <v>204</v>
      </c>
      <c r="B29" s="6"/>
      <c r="C29" s="175"/>
      <c r="D29" s="247">
        <f>Skutečnost!C99</f>
        <v>0</v>
      </c>
      <c r="E29" s="247">
        <f>Skutečnost!D99</f>
        <v>0</v>
      </c>
      <c r="F29" s="247">
        <f>Skutečnost!E99</f>
        <v>0</v>
      </c>
      <c r="G29" s="247">
        <f>Skutečnost!F99</f>
        <v>0</v>
      </c>
      <c r="H29" s="247">
        <f>Skutečnost!G99</f>
        <v>0</v>
      </c>
      <c r="I29" s="247">
        <f>Skutečnost!H99</f>
        <v>0</v>
      </c>
      <c r="J29" s="247">
        <f>Skutečnost!I99</f>
        <v>0</v>
      </c>
      <c r="K29" s="247">
        <f>Skutečnost!J99</f>
        <v>0</v>
      </c>
      <c r="L29" s="247">
        <f>Skutečnost!K99</f>
        <v>0</v>
      </c>
      <c r="M29" s="247">
        <f>Skutečnost!L99</f>
        <v>0</v>
      </c>
      <c r="N29" s="247">
        <f>Skutečnost!M99</f>
        <v>0</v>
      </c>
      <c r="O29" s="247">
        <f>Skutečnost!N99</f>
        <v>0</v>
      </c>
      <c r="P29" s="247">
        <f>Skutečnost!O99</f>
        <v>0</v>
      </c>
      <c r="Q29" s="247">
        <f>Skutečnost!P99</f>
        <v>0</v>
      </c>
      <c r="R29" s="247">
        <f>Skutečnost!Q99</f>
        <v>0</v>
      </c>
    </row>
    <row r="30" spans="1:18" ht="15.75" thickBot="1" x14ac:dyDescent="0.3">
      <c r="A30" s="24" t="s">
        <v>205</v>
      </c>
      <c r="B30" s="56"/>
      <c r="C30" s="121">
        <f>Skutečnost!C88</f>
        <v>0</v>
      </c>
      <c r="D30" s="122">
        <f>Skutečnost!D88+Skutečnost!C100</f>
        <v>0</v>
      </c>
      <c r="E30" s="122">
        <f>Skutečnost!E88+Skutečnost!D100</f>
        <v>0</v>
      </c>
      <c r="F30" s="122">
        <f>Skutečnost!F88+Skutečnost!E100</f>
        <v>0</v>
      </c>
      <c r="G30" s="122">
        <f>Skutečnost!G88+Skutečnost!F100</f>
        <v>0</v>
      </c>
      <c r="H30" s="122">
        <f>Skutečnost!H88+Skutečnost!G100</f>
        <v>0</v>
      </c>
      <c r="I30" s="122">
        <f>Skutečnost!I88+Skutečnost!H100</f>
        <v>0</v>
      </c>
      <c r="J30" s="122">
        <f>Skutečnost!J88+Skutečnost!I100</f>
        <v>0</v>
      </c>
      <c r="K30" s="122">
        <f>Skutečnost!K88+Skutečnost!J100</f>
        <v>0</v>
      </c>
      <c r="L30" s="122">
        <f>Skutečnost!L88+Skutečnost!K100</f>
        <v>0</v>
      </c>
      <c r="M30" s="122">
        <f>Skutečnost!M88+Skutečnost!L100</f>
        <v>0</v>
      </c>
      <c r="N30" s="122">
        <f>Skutečnost!N88+Skutečnost!M100</f>
        <v>0</v>
      </c>
      <c r="O30" s="122">
        <f>Skutečnost!O88+Skutečnost!N100</f>
        <v>0</v>
      </c>
      <c r="P30" s="122">
        <f>Skutečnost!P88+Skutečnost!O100</f>
        <v>0</v>
      </c>
      <c r="Q30" s="122">
        <f>Skutečnost!Q88+Skutečnost!P100</f>
        <v>0</v>
      </c>
      <c r="R30" s="122">
        <f>Skutečnost!Q100</f>
        <v>0</v>
      </c>
    </row>
    <row r="31" spans="1:18" ht="15.75" thickBot="1" x14ac:dyDescent="0.3">
      <c r="A31" s="36" t="s">
        <v>209</v>
      </c>
      <c r="B31" s="65"/>
      <c r="C31" s="128">
        <f t="shared" ref="C31:R31" si="23">SUM(C19:C30)</f>
        <v>0</v>
      </c>
      <c r="D31" s="129">
        <f t="shared" si="23"/>
        <v>0</v>
      </c>
      <c r="E31" s="129">
        <f t="shared" si="23"/>
        <v>0</v>
      </c>
      <c r="F31" s="129">
        <f t="shared" si="23"/>
        <v>0</v>
      </c>
      <c r="G31" s="129">
        <f t="shared" si="23"/>
        <v>0</v>
      </c>
      <c r="H31" s="129">
        <f t="shared" si="23"/>
        <v>0</v>
      </c>
      <c r="I31" s="129">
        <f t="shared" si="23"/>
        <v>0</v>
      </c>
      <c r="J31" s="129">
        <f t="shared" si="23"/>
        <v>0</v>
      </c>
      <c r="K31" s="129">
        <f t="shared" si="23"/>
        <v>0</v>
      </c>
      <c r="L31" s="129">
        <f t="shared" si="23"/>
        <v>0</v>
      </c>
      <c r="M31" s="129">
        <f t="shared" si="23"/>
        <v>0</v>
      </c>
      <c r="N31" s="129">
        <f t="shared" si="23"/>
        <v>0</v>
      </c>
      <c r="O31" s="129">
        <f t="shared" si="23"/>
        <v>0</v>
      </c>
      <c r="P31" s="129">
        <f t="shared" si="23"/>
        <v>0</v>
      </c>
      <c r="Q31" s="129">
        <f t="shared" si="23"/>
        <v>0</v>
      </c>
      <c r="R31" s="129">
        <f t="shared" si="23"/>
        <v>0</v>
      </c>
    </row>
    <row r="32" spans="1:18" ht="15.75" thickBot="1" x14ac:dyDescent="0.3"/>
    <row r="33" spans="1:18" x14ac:dyDescent="0.25">
      <c r="A33" s="33" t="s">
        <v>210</v>
      </c>
      <c r="B33" s="57"/>
      <c r="C33" s="48" t="s">
        <v>8</v>
      </c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</row>
    <row r="34" spans="1:18" ht="15.75" thickBot="1" x14ac:dyDescent="0.3">
      <c r="A34" s="10" t="s">
        <v>211</v>
      </c>
      <c r="B34" s="55"/>
      <c r="C34" s="15">
        <f>C18</f>
        <v>2029</v>
      </c>
      <c r="D34" s="12">
        <f>C34+1</f>
        <v>2030</v>
      </c>
      <c r="E34" s="12">
        <f t="shared" ref="E34:H34" si="24">D34+1</f>
        <v>2031</v>
      </c>
      <c r="F34" s="12">
        <f t="shared" si="24"/>
        <v>2032</v>
      </c>
      <c r="G34" s="12">
        <f t="shared" si="24"/>
        <v>2033</v>
      </c>
      <c r="H34" s="12">
        <f t="shared" si="24"/>
        <v>2034</v>
      </c>
      <c r="I34" s="12">
        <f t="shared" ref="I34" si="25">H34+1</f>
        <v>2035</v>
      </c>
      <c r="J34" s="12">
        <f t="shared" ref="J34" si="26">I34+1</f>
        <v>2036</v>
      </c>
      <c r="K34" s="12">
        <f t="shared" ref="K34" si="27">J34+1</f>
        <v>2037</v>
      </c>
      <c r="L34" s="12">
        <f t="shared" ref="L34" si="28">K34+1</f>
        <v>2038</v>
      </c>
      <c r="M34" s="12">
        <f t="shared" ref="M34" si="29">L34+1</f>
        <v>2039</v>
      </c>
      <c r="N34" s="12">
        <f t="shared" ref="N34" si="30">M34+1</f>
        <v>2040</v>
      </c>
      <c r="O34" s="12">
        <f t="shared" ref="O34" si="31">N34+1</f>
        <v>2041</v>
      </c>
      <c r="P34" s="12">
        <f t="shared" ref="P34" si="32">O34+1</f>
        <v>2042</v>
      </c>
      <c r="Q34" s="12">
        <f t="shared" ref="Q34" si="33">P34+1</f>
        <v>2043</v>
      </c>
      <c r="R34" s="12">
        <f t="shared" ref="R34" si="34">Q34+1</f>
        <v>2044</v>
      </c>
    </row>
    <row r="35" spans="1:18" ht="15.75" thickTop="1" x14ac:dyDescent="0.25">
      <c r="A35" s="3" t="s">
        <v>194</v>
      </c>
      <c r="B35" s="4"/>
      <c r="C35" s="173"/>
      <c r="D35" s="246">
        <f>D3+D19</f>
        <v>0</v>
      </c>
      <c r="E35" s="246">
        <f t="shared" ref="E35:H35" si="35">E3+E19</f>
        <v>0</v>
      </c>
      <c r="F35" s="246">
        <f t="shared" si="35"/>
        <v>0</v>
      </c>
      <c r="G35" s="246">
        <f t="shared" si="35"/>
        <v>0</v>
      </c>
      <c r="H35" s="246">
        <f t="shared" si="35"/>
        <v>0</v>
      </c>
      <c r="I35" s="246">
        <f t="shared" ref="I35:R35" si="36">I3+I19</f>
        <v>0</v>
      </c>
      <c r="J35" s="246">
        <f t="shared" si="36"/>
        <v>0</v>
      </c>
      <c r="K35" s="246">
        <f t="shared" si="36"/>
        <v>0</v>
      </c>
      <c r="L35" s="246">
        <f t="shared" si="36"/>
        <v>0</v>
      </c>
      <c r="M35" s="246">
        <f t="shared" si="36"/>
        <v>0</v>
      </c>
      <c r="N35" s="246">
        <f t="shared" si="36"/>
        <v>0</v>
      </c>
      <c r="O35" s="246">
        <f t="shared" si="36"/>
        <v>0</v>
      </c>
      <c r="P35" s="246">
        <f t="shared" si="36"/>
        <v>0</v>
      </c>
      <c r="Q35" s="246">
        <f t="shared" si="36"/>
        <v>0</v>
      </c>
      <c r="R35" s="246">
        <f t="shared" si="36"/>
        <v>0</v>
      </c>
    </row>
    <row r="36" spans="1:18" x14ac:dyDescent="0.25">
      <c r="A36" s="20" t="s">
        <v>195</v>
      </c>
      <c r="B36" s="21"/>
      <c r="C36" s="175"/>
      <c r="D36" s="247">
        <f t="shared" ref="D36:D45" si="37">D4+D20</f>
        <v>0</v>
      </c>
      <c r="E36" s="247">
        <f t="shared" ref="E36:H36" si="38">E4+E20</f>
        <v>0</v>
      </c>
      <c r="F36" s="247">
        <f t="shared" si="38"/>
        <v>0</v>
      </c>
      <c r="G36" s="247">
        <f t="shared" si="38"/>
        <v>0</v>
      </c>
      <c r="H36" s="247">
        <f t="shared" si="38"/>
        <v>0</v>
      </c>
      <c r="I36" s="247">
        <f t="shared" ref="I36:R36" si="39">I4+I20</f>
        <v>0</v>
      </c>
      <c r="J36" s="247">
        <f t="shared" si="39"/>
        <v>0</v>
      </c>
      <c r="K36" s="247">
        <f t="shared" si="39"/>
        <v>0</v>
      </c>
      <c r="L36" s="247">
        <f t="shared" si="39"/>
        <v>0</v>
      </c>
      <c r="M36" s="247">
        <f t="shared" si="39"/>
        <v>0</v>
      </c>
      <c r="N36" s="247">
        <f t="shared" si="39"/>
        <v>0</v>
      </c>
      <c r="O36" s="247">
        <f t="shared" si="39"/>
        <v>0</v>
      </c>
      <c r="P36" s="247">
        <f t="shared" si="39"/>
        <v>0</v>
      </c>
      <c r="Q36" s="247">
        <f t="shared" si="39"/>
        <v>0</v>
      </c>
      <c r="R36" s="247">
        <f t="shared" si="39"/>
        <v>0</v>
      </c>
    </row>
    <row r="37" spans="1:18" x14ac:dyDescent="0.25">
      <c r="A37" s="5" t="s">
        <v>196</v>
      </c>
      <c r="B37" s="6"/>
      <c r="C37" s="175"/>
      <c r="D37" s="247">
        <f t="shared" si="37"/>
        <v>0</v>
      </c>
      <c r="E37" s="247">
        <f t="shared" ref="E37:H37" si="40">E5+E21</f>
        <v>0</v>
      </c>
      <c r="F37" s="247">
        <f t="shared" si="40"/>
        <v>0</v>
      </c>
      <c r="G37" s="247">
        <f t="shared" si="40"/>
        <v>0</v>
      </c>
      <c r="H37" s="247">
        <f t="shared" si="40"/>
        <v>0</v>
      </c>
      <c r="I37" s="247">
        <f t="shared" ref="I37:R37" si="41">I5+I21</f>
        <v>0</v>
      </c>
      <c r="J37" s="247">
        <f t="shared" si="41"/>
        <v>0</v>
      </c>
      <c r="K37" s="247">
        <f t="shared" si="41"/>
        <v>0</v>
      </c>
      <c r="L37" s="247">
        <f t="shared" si="41"/>
        <v>0</v>
      </c>
      <c r="M37" s="247">
        <f t="shared" si="41"/>
        <v>0</v>
      </c>
      <c r="N37" s="247">
        <f t="shared" si="41"/>
        <v>0</v>
      </c>
      <c r="O37" s="247">
        <f t="shared" si="41"/>
        <v>0</v>
      </c>
      <c r="P37" s="247">
        <f t="shared" si="41"/>
        <v>0</v>
      </c>
      <c r="Q37" s="247">
        <f t="shared" si="41"/>
        <v>0</v>
      </c>
      <c r="R37" s="247">
        <f t="shared" si="41"/>
        <v>0</v>
      </c>
    </row>
    <row r="38" spans="1:18" x14ac:dyDescent="0.25">
      <c r="A38" s="5" t="s">
        <v>197</v>
      </c>
      <c r="B38" s="6"/>
      <c r="C38" s="175"/>
      <c r="D38" s="247">
        <f t="shared" si="37"/>
        <v>0</v>
      </c>
      <c r="E38" s="247">
        <f t="shared" ref="E38:H38" si="42">E6+E22</f>
        <v>0</v>
      </c>
      <c r="F38" s="247">
        <f t="shared" si="42"/>
        <v>0</v>
      </c>
      <c r="G38" s="247">
        <f t="shared" si="42"/>
        <v>0</v>
      </c>
      <c r="H38" s="247">
        <f t="shared" si="42"/>
        <v>0</v>
      </c>
      <c r="I38" s="247">
        <f t="shared" ref="I38:R38" si="43">I6+I22</f>
        <v>0</v>
      </c>
      <c r="J38" s="247">
        <f t="shared" si="43"/>
        <v>0</v>
      </c>
      <c r="K38" s="247">
        <f t="shared" si="43"/>
        <v>0</v>
      </c>
      <c r="L38" s="247">
        <f t="shared" si="43"/>
        <v>0</v>
      </c>
      <c r="M38" s="247">
        <f t="shared" si="43"/>
        <v>0</v>
      </c>
      <c r="N38" s="247">
        <f t="shared" si="43"/>
        <v>0</v>
      </c>
      <c r="O38" s="247">
        <f t="shared" si="43"/>
        <v>0</v>
      </c>
      <c r="P38" s="247">
        <f t="shared" si="43"/>
        <v>0</v>
      </c>
      <c r="Q38" s="247">
        <f t="shared" si="43"/>
        <v>0</v>
      </c>
      <c r="R38" s="247">
        <f t="shared" si="43"/>
        <v>0</v>
      </c>
    </row>
    <row r="39" spans="1:18" x14ac:dyDescent="0.25">
      <c r="A39" s="5" t="s">
        <v>198</v>
      </c>
      <c r="B39" s="6"/>
      <c r="C39" s="175"/>
      <c r="D39" s="247">
        <f t="shared" si="37"/>
        <v>0</v>
      </c>
      <c r="E39" s="247">
        <f t="shared" ref="E39:H39" si="44">E7+E23</f>
        <v>0</v>
      </c>
      <c r="F39" s="247">
        <f t="shared" si="44"/>
        <v>0</v>
      </c>
      <c r="G39" s="247">
        <f t="shared" si="44"/>
        <v>0</v>
      </c>
      <c r="H39" s="247">
        <f t="shared" si="44"/>
        <v>0</v>
      </c>
      <c r="I39" s="247">
        <f t="shared" ref="I39:R39" si="45">I7+I23</f>
        <v>0</v>
      </c>
      <c r="J39" s="247">
        <f t="shared" si="45"/>
        <v>0</v>
      </c>
      <c r="K39" s="247">
        <f t="shared" si="45"/>
        <v>0</v>
      </c>
      <c r="L39" s="247">
        <f t="shared" si="45"/>
        <v>0</v>
      </c>
      <c r="M39" s="247">
        <f t="shared" si="45"/>
        <v>0</v>
      </c>
      <c r="N39" s="247">
        <f t="shared" si="45"/>
        <v>0</v>
      </c>
      <c r="O39" s="247">
        <f t="shared" si="45"/>
        <v>0</v>
      </c>
      <c r="P39" s="247">
        <f t="shared" si="45"/>
        <v>0</v>
      </c>
      <c r="Q39" s="247">
        <f t="shared" si="45"/>
        <v>0</v>
      </c>
      <c r="R39" s="247">
        <f t="shared" si="45"/>
        <v>0</v>
      </c>
    </row>
    <row r="40" spans="1:18" x14ac:dyDescent="0.25">
      <c r="A40" s="5" t="s">
        <v>199</v>
      </c>
      <c r="B40" s="6"/>
      <c r="C40" s="175"/>
      <c r="D40" s="247">
        <f t="shared" si="37"/>
        <v>0</v>
      </c>
      <c r="E40" s="247">
        <f t="shared" ref="E40:H40" si="46">E8+E24</f>
        <v>0</v>
      </c>
      <c r="F40" s="247">
        <f t="shared" si="46"/>
        <v>0</v>
      </c>
      <c r="G40" s="247">
        <f t="shared" si="46"/>
        <v>0</v>
      </c>
      <c r="H40" s="247">
        <f t="shared" si="46"/>
        <v>0</v>
      </c>
      <c r="I40" s="247">
        <f t="shared" ref="I40:R40" si="47">I8+I24</f>
        <v>0</v>
      </c>
      <c r="J40" s="247">
        <f t="shared" si="47"/>
        <v>0</v>
      </c>
      <c r="K40" s="247">
        <f t="shared" si="47"/>
        <v>0</v>
      </c>
      <c r="L40" s="247">
        <f t="shared" si="47"/>
        <v>0</v>
      </c>
      <c r="M40" s="247">
        <f t="shared" si="47"/>
        <v>0</v>
      </c>
      <c r="N40" s="247">
        <f t="shared" si="47"/>
        <v>0</v>
      </c>
      <c r="O40" s="247">
        <f t="shared" si="47"/>
        <v>0</v>
      </c>
      <c r="P40" s="247">
        <f t="shared" si="47"/>
        <v>0</v>
      </c>
      <c r="Q40" s="247">
        <f t="shared" si="47"/>
        <v>0</v>
      </c>
      <c r="R40" s="247">
        <f t="shared" si="47"/>
        <v>0</v>
      </c>
    </row>
    <row r="41" spans="1:18" x14ac:dyDescent="0.25">
      <c r="A41" s="5" t="s">
        <v>200</v>
      </c>
      <c r="B41" s="6"/>
      <c r="C41" s="175"/>
      <c r="D41" s="247">
        <f t="shared" si="37"/>
        <v>0</v>
      </c>
      <c r="E41" s="247">
        <f t="shared" ref="E41:H41" si="48">E9+E25</f>
        <v>0</v>
      </c>
      <c r="F41" s="247">
        <f t="shared" si="48"/>
        <v>0</v>
      </c>
      <c r="G41" s="247">
        <f t="shared" si="48"/>
        <v>0</v>
      </c>
      <c r="H41" s="247">
        <f t="shared" si="48"/>
        <v>0</v>
      </c>
      <c r="I41" s="247">
        <f t="shared" ref="I41:R41" si="49">I9+I25</f>
        <v>0</v>
      </c>
      <c r="J41" s="247">
        <f t="shared" si="49"/>
        <v>0</v>
      </c>
      <c r="K41" s="247">
        <f t="shared" si="49"/>
        <v>0</v>
      </c>
      <c r="L41" s="247">
        <f t="shared" si="49"/>
        <v>0</v>
      </c>
      <c r="M41" s="247">
        <f t="shared" si="49"/>
        <v>0</v>
      </c>
      <c r="N41" s="247">
        <f t="shared" si="49"/>
        <v>0</v>
      </c>
      <c r="O41" s="247">
        <f t="shared" si="49"/>
        <v>0</v>
      </c>
      <c r="P41" s="247">
        <f t="shared" si="49"/>
        <v>0</v>
      </c>
      <c r="Q41" s="247">
        <f t="shared" si="49"/>
        <v>0</v>
      </c>
      <c r="R41" s="247">
        <f t="shared" si="49"/>
        <v>0</v>
      </c>
    </row>
    <row r="42" spans="1:18" x14ac:dyDescent="0.25">
      <c r="A42" s="5" t="s">
        <v>201</v>
      </c>
      <c r="B42" s="6"/>
      <c r="C42" s="175"/>
      <c r="D42" s="247">
        <f t="shared" si="37"/>
        <v>0</v>
      </c>
      <c r="E42" s="247">
        <f t="shared" ref="E42:H42" si="50">E10+E26</f>
        <v>0</v>
      </c>
      <c r="F42" s="247">
        <f t="shared" si="50"/>
        <v>0</v>
      </c>
      <c r="G42" s="247">
        <f t="shared" si="50"/>
        <v>0</v>
      </c>
      <c r="H42" s="247">
        <f t="shared" si="50"/>
        <v>0</v>
      </c>
      <c r="I42" s="247">
        <f t="shared" ref="I42:R42" si="51">I10+I26</f>
        <v>0</v>
      </c>
      <c r="J42" s="247">
        <f t="shared" si="51"/>
        <v>0</v>
      </c>
      <c r="K42" s="247">
        <f t="shared" si="51"/>
        <v>0</v>
      </c>
      <c r="L42" s="247">
        <f t="shared" si="51"/>
        <v>0</v>
      </c>
      <c r="M42" s="247">
        <f t="shared" si="51"/>
        <v>0</v>
      </c>
      <c r="N42" s="247">
        <f t="shared" si="51"/>
        <v>0</v>
      </c>
      <c r="O42" s="247">
        <f t="shared" si="51"/>
        <v>0</v>
      </c>
      <c r="P42" s="247">
        <f t="shared" si="51"/>
        <v>0</v>
      </c>
      <c r="Q42" s="247">
        <f t="shared" si="51"/>
        <v>0</v>
      </c>
      <c r="R42" s="247">
        <f t="shared" si="51"/>
        <v>0</v>
      </c>
    </row>
    <row r="43" spans="1:18" x14ac:dyDescent="0.25">
      <c r="A43" s="5" t="s">
        <v>202</v>
      </c>
      <c r="B43" s="6"/>
      <c r="C43" s="175"/>
      <c r="D43" s="247">
        <f t="shared" si="37"/>
        <v>0</v>
      </c>
      <c r="E43" s="247">
        <f t="shared" ref="E43:H43" si="52">E11+E27</f>
        <v>0</v>
      </c>
      <c r="F43" s="247">
        <f t="shared" si="52"/>
        <v>0</v>
      </c>
      <c r="G43" s="247">
        <f t="shared" si="52"/>
        <v>0</v>
      </c>
      <c r="H43" s="247">
        <f t="shared" si="52"/>
        <v>0</v>
      </c>
      <c r="I43" s="247">
        <f t="shared" ref="I43:R43" si="53">I11+I27</f>
        <v>0</v>
      </c>
      <c r="J43" s="247">
        <f t="shared" si="53"/>
        <v>0</v>
      </c>
      <c r="K43" s="247">
        <f t="shared" si="53"/>
        <v>0</v>
      </c>
      <c r="L43" s="247">
        <f t="shared" si="53"/>
        <v>0</v>
      </c>
      <c r="M43" s="247">
        <f t="shared" si="53"/>
        <v>0</v>
      </c>
      <c r="N43" s="247">
        <f t="shared" si="53"/>
        <v>0</v>
      </c>
      <c r="O43" s="247">
        <f t="shared" si="53"/>
        <v>0</v>
      </c>
      <c r="P43" s="247">
        <f t="shared" si="53"/>
        <v>0</v>
      </c>
      <c r="Q43" s="247">
        <f t="shared" si="53"/>
        <v>0</v>
      </c>
      <c r="R43" s="247">
        <f t="shared" si="53"/>
        <v>0</v>
      </c>
    </row>
    <row r="44" spans="1:18" x14ac:dyDescent="0.25">
      <c r="A44" s="5" t="s">
        <v>203</v>
      </c>
      <c r="B44" s="6"/>
      <c r="C44" s="175"/>
      <c r="D44" s="247">
        <f t="shared" si="37"/>
        <v>0</v>
      </c>
      <c r="E44" s="247">
        <f t="shared" ref="E44:H44" si="54">E12+E28</f>
        <v>0</v>
      </c>
      <c r="F44" s="247">
        <f t="shared" si="54"/>
        <v>0</v>
      </c>
      <c r="G44" s="247">
        <f t="shared" si="54"/>
        <v>0</v>
      </c>
      <c r="H44" s="247">
        <f t="shared" si="54"/>
        <v>0</v>
      </c>
      <c r="I44" s="247">
        <f t="shared" ref="I44:R44" si="55">I12+I28</f>
        <v>0</v>
      </c>
      <c r="J44" s="247">
        <f t="shared" si="55"/>
        <v>0</v>
      </c>
      <c r="K44" s="247">
        <f t="shared" si="55"/>
        <v>0</v>
      </c>
      <c r="L44" s="247">
        <f t="shared" si="55"/>
        <v>0</v>
      </c>
      <c r="M44" s="247">
        <f t="shared" si="55"/>
        <v>0</v>
      </c>
      <c r="N44" s="247">
        <f t="shared" si="55"/>
        <v>0</v>
      </c>
      <c r="O44" s="247">
        <f t="shared" si="55"/>
        <v>0</v>
      </c>
      <c r="P44" s="247">
        <f t="shared" si="55"/>
        <v>0</v>
      </c>
      <c r="Q44" s="247">
        <f t="shared" si="55"/>
        <v>0</v>
      </c>
      <c r="R44" s="247">
        <f t="shared" si="55"/>
        <v>0</v>
      </c>
    </row>
    <row r="45" spans="1:18" x14ac:dyDescent="0.25">
      <c r="A45" s="5" t="s">
        <v>204</v>
      </c>
      <c r="B45" s="6"/>
      <c r="C45" s="175"/>
      <c r="D45" s="247">
        <f t="shared" si="37"/>
        <v>0</v>
      </c>
      <c r="E45" s="247">
        <f t="shared" ref="E45:H45" si="56">E13+E29</f>
        <v>0</v>
      </c>
      <c r="F45" s="247">
        <f t="shared" si="56"/>
        <v>0</v>
      </c>
      <c r="G45" s="247">
        <f t="shared" si="56"/>
        <v>0</v>
      </c>
      <c r="H45" s="247">
        <f t="shared" si="56"/>
        <v>0</v>
      </c>
      <c r="I45" s="247">
        <f t="shared" ref="I45:R45" si="57">I13+I29</f>
        <v>0</v>
      </c>
      <c r="J45" s="247">
        <f t="shared" si="57"/>
        <v>0</v>
      </c>
      <c r="K45" s="247">
        <f t="shared" si="57"/>
        <v>0</v>
      </c>
      <c r="L45" s="247">
        <f t="shared" si="57"/>
        <v>0</v>
      </c>
      <c r="M45" s="247">
        <f t="shared" si="57"/>
        <v>0</v>
      </c>
      <c r="N45" s="247">
        <f t="shared" si="57"/>
        <v>0</v>
      </c>
      <c r="O45" s="247">
        <f t="shared" si="57"/>
        <v>0</v>
      </c>
      <c r="P45" s="247">
        <f t="shared" si="57"/>
        <v>0</v>
      </c>
      <c r="Q45" s="247">
        <f t="shared" si="57"/>
        <v>0</v>
      </c>
      <c r="R45" s="247">
        <f t="shared" si="57"/>
        <v>0</v>
      </c>
    </row>
    <row r="46" spans="1:18" ht="15.75" thickBot="1" x14ac:dyDescent="0.3">
      <c r="A46" s="24" t="s">
        <v>205</v>
      </c>
      <c r="B46" s="58"/>
      <c r="C46" s="121">
        <f t="shared" ref="C46:D46" si="58">C14+C30</f>
        <v>0</v>
      </c>
      <c r="D46" s="122">
        <f t="shared" si="58"/>
        <v>0</v>
      </c>
      <c r="E46" s="122">
        <f t="shared" ref="E46:H46" si="59">E14+E30</f>
        <v>0</v>
      </c>
      <c r="F46" s="122">
        <f t="shared" si="59"/>
        <v>0</v>
      </c>
      <c r="G46" s="122">
        <f t="shared" si="59"/>
        <v>0</v>
      </c>
      <c r="H46" s="122">
        <f t="shared" si="59"/>
        <v>0</v>
      </c>
      <c r="I46" s="122">
        <f t="shared" ref="I46:R46" si="60">I14+I30</f>
        <v>0</v>
      </c>
      <c r="J46" s="122">
        <f t="shared" si="60"/>
        <v>0</v>
      </c>
      <c r="K46" s="122">
        <f t="shared" si="60"/>
        <v>0</v>
      </c>
      <c r="L46" s="122">
        <f t="shared" si="60"/>
        <v>0</v>
      </c>
      <c r="M46" s="122">
        <f t="shared" si="60"/>
        <v>0</v>
      </c>
      <c r="N46" s="122">
        <f t="shared" si="60"/>
        <v>0</v>
      </c>
      <c r="O46" s="122">
        <f t="shared" si="60"/>
        <v>0</v>
      </c>
      <c r="P46" s="122">
        <f t="shared" si="60"/>
        <v>0</v>
      </c>
      <c r="Q46" s="122">
        <f t="shared" si="60"/>
        <v>0</v>
      </c>
      <c r="R46" s="122">
        <f t="shared" si="60"/>
        <v>0</v>
      </c>
    </row>
    <row r="47" spans="1:18" ht="15.75" thickBot="1" x14ac:dyDescent="0.3">
      <c r="A47" s="36" t="s">
        <v>212</v>
      </c>
      <c r="B47" s="248" t="s">
        <v>314</v>
      </c>
      <c r="C47" s="128">
        <f t="shared" ref="C47:R47" si="61">SUM(C35:C46)</f>
        <v>0</v>
      </c>
      <c r="D47" s="129">
        <f t="shared" si="61"/>
        <v>0</v>
      </c>
      <c r="E47" s="129">
        <f t="shared" si="61"/>
        <v>0</v>
      </c>
      <c r="F47" s="129">
        <f t="shared" si="61"/>
        <v>0</v>
      </c>
      <c r="G47" s="129">
        <f t="shared" si="61"/>
        <v>0</v>
      </c>
      <c r="H47" s="129">
        <f t="shared" si="61"/>
        <v>0</v>
      </c>
      <c r="I47" s="129">
        <f t="shared" si="61"/>
        <v>0</v>
      </c>
      <c r="J47" s="129">
        <f t="shared" si="61"/>
        <v>0</v>
      </c>
      <c r="K47" s="129">
        <f t="shared" si="61"/>
        <v>0</v>
      </c>
      <c r="L47" s="129">
        <f t="shared" si="61"/>
        <v>0</v>
      </c>
      <c r="M47" s="129">
        <f t="shared" si="61"/>
        <v>0</v>
      </c>
      <c r="N47" s="129">
        <f t="shared" si="61"/>
        <v>0</v>
      </c>
      <c r="O47" s="129">
        <f t="shared" si="61"/>
        <v>0</v>
      </c>
      <c r="P47" s="129">
        <f t="shared" si="61"/>
        <v>0</v>
      </c>
      <c r="Q47" s="129">
        <f t="shared" si="61"/>
        <v>0</v>
      </c>
      <c r="R47" s="129">
        <f t="shared" si="61"/>
        <v>0</v>
      </c>
    </row>
    <row r="48" spans="1:18" ht="15.75" thickBot="1" x14ac:dyDescent="0.3"/>
    <row r="49" spans="1:18" x14ac:dyDescent="0.25">
      <c r="A49" s="33" t="s">
        <v>213</v>
      </c>
      <c r="B49" s="57"/>
      <c r="C49" s="48" t="s">
        <v>8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</row>
    <row r="50" spans="1:18" ht="15.75" thickBot="1" x14ac:dyDescent="0.3">
      <c r="A50" s="10" t="s">
        <v>214</v>
      </c>
      <c r="B50" s="55"/>
      <c r="C50" s="15">
        <f>C34</f>
        <v>2029</v>
      </c>
      <c r="D50" s="12">
        <f>C50+1</f>
        <v>2030</v>
      </c>
      <c r="E50" s="12">
        <f t="shared" ref="E50:H50" si="62">D50+1</f>
        <v>2031</v>
      </c>
      <c r="F50" s="12">
        <f t="shared" si="62"/>
        <v>2032</v>
      </c>
      <c r="G50" s="12">
        <f t="shared" si="62"/>
        <v>2033</v>
      </c>
      <c r="H50" s="12">
        <f t="shared" si="62"/>
        <v>2034</v>
      </c>
      <c r="I50" s="12">
        <f t="shared" ref="I50" si="63">H50+1</f>
        <v>2035</v>
      </c>
      <c r="J50" s="12">
        <f t="shared" ref="J50" si="64">I50+1</f>
        <v>2036</v>
      </c>
      <c r="K50" s="12">
        <f t="shared" ref="K50" si="65">J50+1</f>
        <v>2037</v>
      </c>
      <c r="L50" s="12">
        <f t="shared" ref="L50" si="66">K50+1</f>
        <v>2038</v>
      </c>
      <c r="M50" s="12">
        <f t="shared" ref="M50" si="67">L50+1</f>
        <v>2039</v>
      </c>
      <c r="N50" s="12">
        <f t="shared" ref="N50" si="68">M50+1</f>
        <v>2040</v>
      </c>
      <c r="O50" s="12">
        <f t="shared" ref="O50" si="69">N50+1</f>
        <v>2041</v>
      </c>
      <c r="P50" s="12">
        <f t="shared" ref="P50" si="70">O50+1</f>
        <v>2042</v>
      </c>
      <c r="Q50" s="12">
        <f t="shared" ref="Q50" si="71">P50+1</f>
        <v>2043</v>
      </c>
      <c r="R50" s="12">
        <f t="shared" ref="R50" si="72">Q50+1</f>
        <v>2044</v>
      </c>
    </row>
    <row r="51" spans="1:18" s="393" customFormat="1" ht="15.75" thickTop="1" x14ac:dyDescent="0.25">
      <c r="A51" s="3" t="s">
        <v>194</v>
      </c>
      <c r="B51" s="4"/>
      <c r="C51" s="249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</row>
    <row r="52" spans="1:18" s="393" customFormat="1" x14ac:dyDescent="0.25">
      <c r="A52" s="20" t="s">
        <v>195</v>
      </c>
      <c r="B52" s="21"/>
      <c r="C52" s="250"/>
      <c r="D52" s="394"/>
      <c r="E52" s="395"/>
      <c r="F52" s="394"/>
      <c r="G52" s="395"/>
      <c r="H52" s="394"/>
      <c r="I52" s="394"/>
      <c r="J52" s="394"/>
      <c r="K52" s="394"/>
      <c r="L52" s="394"/>
      <c r="M52" s="394"/>
      <c r="N52" s="394"/>
      <c r="O52" s="394"/>
      <c r="P52" s="394"/>
      <c r="Q52" s="394"/>
      <c r="R52" s="394"/>
    </row>
    <row r="53" spans="1:18" s="393" customFormat="1" x14ac:dyDescent="0.25">
      <c r="A53" s="5" t="s">
        <v>196</v>
      </c>
      <c r="B53" s="6"/>
      <c r="C53" s="251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394"/>
      <c r="P53" s="394"/>
      <c r="Q53" s="394"/>
      <c r="R53" s="394"/>
    </row>
    <row r="54" spans="1:18" s="393" customFormat="1" x14ac:dyDescent="0.25">
      <c r="A54" s="5" t="s">
        <v>197</v>
      </c>
      <c r="B54" s="6"/>
      <c r="C54" s="251"/>
      <c r="D54" s="394"/>
      <c r="E54" s="394"/>
      <c r="F54" s="394"/>
      <c r="G54" s="394"/>
      <c r="H54" s="394"/>
      <c r="I54" s="394"/>
      <c r="J54" s="394"/>
      <c r="K54" s="394"/>
      <c r="L54" s="394"/>
      <c r="M54" s="394"/>
      <c r="N54" s="394"/>
      <c r="O54" s="394"/>
      <c r="P54" s="394"/>
      <c r="Q54" s="394"/>
      <c r="R54" s="394"/>
    </row>
    <row r="55" spans="1:18" s="393" customFormat="1" x14ac:dyDescent="0.25">
      <c r="A55" s="5" t="s">
        <v>198</v>
      </c>
      <c r="B55" s="6"/>
      <c r="C55" s="251"/>
      <c r="D55" s="394"/>
      <c r="E55" s="394"/>
      <c r="F55" s="394"/>
      <c r="G55" s="394"/>
      <c r="H55" s="394"/>
      <c r="I55" s="394"/>
      <c r="J55" s="394"/>
      <c r="K55" s="394"/>
      <c r="L55" s="394"/>
      <c r="M55" s="394"/>
      <c r="N55" s="394"/>
      <c r="O55" s="394"/>
      <c r="P55" s="394"/>
      <c r="Q55" s="394"/>
      <c r="R55" s="394"/>
    </row>
    <row r="56" spans="1:18" s="393" customFormat="1" x14ac:dyDescent="0.25">
      <c r="A56" s="5" t="s">
        <v>199</v>
      </c>
      <c r="B56" s="6"/>
      <c r="C56" s="251"/>
      <c r="D56" s="394"/>
      <c r="E56" s="394"/>
      <c r="F56" s="394"/>
      <c r="G56" s="394"/>
      <c r="H56" s="394"/>
      <c r="I56" s="394"/>
      <c r="J56" s="394"/>
      <c r="K56" s="394"/>
      <c r="L56" s="394"/>
      <c r="M56" s="394"/>
      <c r="N56" s="394"/>
      <c r="O56" s="394"/>
      <c r="P56" s="394"/>
      <c r="Q56" s="394"/>
      <c r="R56" s="394"/>
    </row>
    <row r="57" spans="1:18" s="393" customFormat="1" x14ac:dyDescent="0.25">
      <c r="A57" s="5" t="s">
        <v>200</v>
      </c>
      <c r="B57" s="6"/>
      <c r="C57" s="251"/>
      <c r="D57" s="394"/>
      <c r="E57" s="394"/>
      <c r="F57" s="394"/>
      <c r="G57" s="394"/>
      <c r="H57" s="394"/>
      <c r="I57" s="394"/>
      <c r="J57" s="394"/>
      <c r="K57" s="394"/>
      <c r="L57" s="394"/>
      <c r="M57" s="394"/>
      <c r="N57" s="394"/>
      <c r="O57" s="394"/>
      <c r="P57" s="394"/>
      <c r="Q57" s="394"/>
      <c r="R57" s="394"/>
    </row>
    <row r="58" spans="1:18" s="393" customFormat="1" x14ac:dyDescent="0.25">
      <c r="A58" s="5" t="s">
        <v>201</v>
      </c>
      <c r="B58" s="6"/>
      <c r="C58" s="251"/>
      <c r="D58" s="394"/>
      <c r="E58" s="394"/>
      <c r="F58" s="394"/>
      <c r="G58" s="394"/>
      <c r="H58" s="394"/>
      <c r="I58" s="394"/>
      <c r="J58" s="394"/>
      <c r="K58" s="394"/>
      <c r="L58" s="394"/>
      <c r="M58" s="394"/>
      <c r="N58" s="394"/>
      <c r="O58" s="394"/>
      <c r="P58" s="394"/>
      <c r="Q58" s="394"/>
      <c r="R58" s="394"/>
    </row>
    <row r="59" spans="1:18" s="393" customFormat="1" x14ac:dyDescent="0.25">
      <c r="A59" s="5" t="s">
        <v>202</v>
      </c>
      <c r="B59" s="6"/>
      <c r="C59" s="251"/>
      <c r="D59" s="394"/>
      <c r="E59" s="394"/>
      <c r="F59" s="394"/>
      <c r="G59" s="394"/>
      <c r="H59" s="394"/>
      <c r="I59" s="394"/>
      <c r="J59" s="394"/>
      <c r="K59" s="394"/>
      <c r="L59" s="394"/>
      <c r="M59" s="394"/>
      <c r="N59" s="394"/>
      <c r="O59" s="394"/>
      <c r="P59" s="394"/>
      <c r="Q59" s="394"/>
      <c r="R59" s="394"/>
    </row>
    <row r="60" spans="1:18" s="393" customFormat="1" x14ac:dyDescent="0.25">
      <c r="A60" s="5" t="s">
        <v>203</v>
      </c>
      <c r="B60" s="6"/>
      <c r="C60" s="251"/>
      <c r="D60" s="394"/>
      <c r="E60" s="394"/>
      <c r="F60" s="394"/>
      <c r="G60" s="394"/>
      <c r="H60" s="394"/>
      <c r="I60" s="394"/>
      <c r="J60" s="394"/>
      <c r="K60" s="394"/>
      <c r="L60" s="394"/>
      <c r="M60" s="394"/>
      <c r="N60" s="394"/>
      <c r="O60" s="394"/>
      <c r="P60" s="394"/>
      <c r="Q60" s="394"/>
      <c r="R60" s="394"/>
    </row>
    <row r="61" spans="1:18" s="393" customFormat="1" x14ac:dyDescent="0.25">
      <c r="A61" s="5" t="s">
        <v>204</v>
      </c>
      <c r="B61" s="6"/>
      <c r="C61" s="251"/>
      <c r="D61" s="394"/>
      <c r="E61" s="394"/>
      <c r="F61" s="394"/>
      <c r="G61" s="394"/>
      <c r="H61" s="394"/>
      <c r="I61" s="394"/>
      <c r="J61" s="394"/>
      <c r="K61" s="394"/>
      <c r="L61" s="394"/>
      <c r="M61" s="394"/>
      <c r="N61" s="394"/>
      <c r="O61" s="394"/>
      <c r="P61" s="394"/>
      <c r="Q61" s="394"/>
      <c r="R61" s="394"/>
    </row>
    <row r="62" spans="1:18" s="393" customFormat="1" ht="15.75" thickBot="1" x14ac:dyDescent="0.3">
      <c r="A62" s="24" t="s">
        <v>205</v>
      </c>
      <c r="B62" s="56"/>
      <c r="C62" s="391"/>
      <c r="D62" s="396"/>
      <c r="E62" s="396"/>
      <c r="F62" s="396"/>
      <c r="G62" s="396"/>
      <c r="H62" s="396"/>
      <c r="I62" s="397"/>
      <c r="J62" s="397"/>
      <c r="K62" s="397"/>
      <c r="L62" s="397"/>
      <c r="M62" s="397"/>
      <c r="N62" s="397"/>
      <c r="O62" s="397"/>
      <c r="P62" s="397"/>
      <c r="Q62" s="397"/>
      <c r="R62" s="397"/>
    </row>
    <row r="63" spans="1:18" ht="15.75" thickBot="1" x14ac:dyDescent="0.3">
      <c r="A63" s="36" t="s">
        <v>215</v>
      </c>
      <c r="B63" s="65" t="s">
        <v>315</v>
      </c>
      <c r="C63" s="128">
        <f t="shared" ref="C63:R63" si="73">SUM(C51:C62)</f>
        <v>0</v>
      </c>
      <c r="D63" s="129">
        <f t="shared" si="73"/>
        <v>0</v>
      </c>
      <c r="E63" s="129">
        <f t="shared" si="73"/>
        <v>0</v>
      </c>
      <c r="F63" s="129">
        <f t="shared" si="73"/>
        <v>0</v>
      </c>
      <c r="G63" s="129">
        <f t="shared" si="73"/>
        <v>0</v>
      </c>
      <c r="H63" s="129">
        <f t="shared" si="73"/>
        <v>0</v>
      </c>
      <c r="I63" s="129">
        <f t="shared" si="73"/>
        <v>0</v>
      </c>
      <c r="J63" s="129">
        <f t="shared" si="73"/>
        <v>0</v>
      </c>
      <c r="K63" s="129">
        <f t="shared" si="73"/>
        <v>0</v>
      </c>
      <c r="L63" s="129">
        <f t="shared" si="73"/>
        <v>0</v>
      </c>
      <c r="M63" s="129">
        <f t="shared" si="73"/>
        <v>0</v>
      </c>
      <c r="N63" s="129">
        <f t="shared" si="73"/>
        <v>0</v>
      </c>
      <c r="O63" s="129">
        <f t="shared" si="73"/>
        <v>0</v>
      </c>
      <c r="P63" s="129">
        <f t="shared" si="73"/>
        <v>0</v>
      </c>
      <c r="Q63" s="129">
        <f t="shared" si="73"/>
        <v>0</v>
      </c>
      <c r="R63" s="129">
        <f t="shared" si="73"/>
        <v>0</v>
      </c>
    </row>
    <row r="64" spans="1:18" ht="15.75" thickBot="1" x14ac:dyDescent="0.3"/>
    <row r="65" spans="1:18" x14ac:dyDescent="0.25">
      <c r="A65" s="33" t="s">
        <v>171</v>
      </c>
      <c r="B65" s="57"/>
      <c r="C65" s="48" t="s">
        <v>8</v>
      </c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</row>
    <row r="66" spans="1:18" ht="15.75" thickBot="1" x14ac:dyDescent="0.3">
      <c r="A66" s="10" t="s">
        <v>216</v>
      </c>
      <c r="B66" s="55"/>
      <c r="C66" s="15">
        <f>C50</f>
        <v>2029</v>
      </c>
      <c r="D66" s="12">
        <f>C66+1</f>
        <v>2030</v>
      </c>
      <c r="E66" s="12">
        <f t="shared" ref="E66:H66" si="74">D66+1</f>
        <v>2031</v>
      </c>
      <c r="F66" s="12">
        <f t="shared" si="74"/>
        <v>2032</v>
      </c>
      <c r="G66" s="12">
        <f t="shared" si="74"/>
        <v>2033</v>
      </c>
      <c r="H66" s="12">
        <f t="shared" si="74"/>
        <v>2034</v>
      </c>
      <c r="I66" s="12">
        <f t="shared" ref="I66" si="75">H66+1</f>
        <v>2035</v>
      </c>
      <c r="J66" s="12">
        <f t="shared" ref="J66" si="76">I66+1</f>
        <v>2036</v>
      </c>
      <c r="K66" s="12">
        <f t="shared" ref="K66" si="77">J66+1</f>
        <v>2037</v>
      </c>
      <c r="L66" s="12">
        <f t="shared" ref="L66" si="78">K66+1</f>
        <v>2038</v>
      </c>
      <c r="M66" s="12">
        <f t="shared" ref="M66" si="79">L66+1</f>
        <v>2039</v>
      </c>
      <c r="N66" s="12">
        <f t="shared" ref="N66" si="80">M66+1</f>
        <v>2040</v>
      </c>
      <c r="O66" s="12">
        <f t="shared" ref="O66" si="81">N66+1</f>
        <v>2041</v>
      </c>
      <c r="P66" s="12">
        <f t="shared" ref="P66" si="82">O66+1</f>
        <v>2042</v>
      </c>
      <c r="Q66" s="12">
        <f t="shared" ref="Q66" si="83">P66+1</f>
        <v>2043</v>
      </c>
      <c r="R66" s="12">
        <f t="shared" ref="R66" si="84">Q66+1</f>
        <v>2044</v>
      </c>
    </row>
    <row r="67" spans="1:18" ht="15.75" thickTop="1" x14ac:dyDescent="0.25">
      <c r="A67" s="3" t="s">
        <v>194</v>
      </c>
      <c r="B67" s="4"/>
      <c r="C67" s="173"/>
      <c r="D67" s="246">
        <f>D35-D51</f>
        <v>0</v>
      </c>
      <c r="E67" s="246">
        <f t="shared" ref="E67:H67" si="85">E35-E51</f>
        <v>0</v>
      </c>
      <c r="F67" s="246">
        <f t="shared" si="85"/>
        <v>0</v>
      </c>
      <c r="G67" s="246">
        <f t="shared" si="85"/>
        <v>0</v>
      </c>
      <c r="H67" s="246">
        <f t="shared" si="85"/>
        <v>0</v>
      </c>
      <c r="I67" s="246">
        <f t="shared" ref="I67:R67" si="86">I35-I51</f>
        <v>0</v>
      </c>
      <c r="J67" s="246">
        <f t="shared" si="86"/>
        <v>0</v>
      </c>
      <c r="K67" s="246">
        <f t="shared" si="86"/>
        <v>0</v>
      </c>
      <c r="L67" s="246">
        <f t="shared" si="86"/>
        <v>0</v>
      </c>
      <c r="M67" s="246">
        <f t="shared" si="86"/>
        <v>0</v>
      </c>
      <c r="N67" s="246">
        <f t="shared" si="86"/>
        <v>0</v>
      </c>
      <c r="O67" s="246">
        <f t="shared" si="86"/>
        <v>0</v>
      </c>
      <c r="P67" s="246">
        <f t="shared" si="86"/>
        <v>0</v>
      </c>
      <c r="Q67" s="246">
        <f t="shared" si="86"/>
        <v>0</v>
      </c>
      <c r="R67" s="246">
        <f t="shared" si="86"/>
        <v>0</v>
      </c>
    </row>
    <row r="68" spans="1:18" x14ac:dyDescent="0.25">
      <c r="A68" s="20" t="s">
        <v>195</v>
      </c>
      <c r="B68" s="21"/>
      <c r="C68" s="175"/>
      <c r="D68" s="247">
        <f t="shared" ref="D68:H78" si="87">D36-D52</f>
        <v>0</v>
      </c>
      <c r="E68" s="247">
        <f t="shared" si="87"/>
        <v>0</v>
      </c>
      <c r="F68" s="247">
        <f t="shared" si="87"/>
        <v>0</v>
      </c>
      <c r="G68" s="247">
        <f t="shared" si="87"/>
        <v>0</v>
      </c>
      <c r="H68" s="247">
        <f t="shared" si="87"/>
        <v>0</v>
      </c>
      <c r="I68" s="247">
        <f t="shared" ref="I68:R68" si="88">I36-I52</f>
        <v>0</v>
      </c>
      <c r="J68" s="247">
        <f t="shared" si="88"/>
        <v>0</v>
      </c>
      <c r="K68" s="247">
        <f t="shared" si="88"/>
        <v>0</v>
      </c>
      <c r="L68" s="247">
        <f t="shared" si="88"/>
        <v>0</v>
      </c>
      <c r="M68" s="247">
        <f t="shared" si="88"/>
        <v>0</v>
      </c>
      <c r="N68" s="247">
        <f t="shared" si="88"/>
        <v>0</v>
      </c>
      <c r="O68" s="247">
        <f t="shared" si="88"/>
        <v>0</v>
      </c>
      <c r="P68" s="247">
        <f t="shared" si="88"/>
        <v>0</v>
      </c>
      <c r="Q68" s="247">
        <f t="shared" si="88"/>
        <v>0</v>
      </c>
      <c r="R68" s="247">
        <f t="shared" si="88"/>
        <v>0</v>
      </c>
    </row>
    <row r="69" spans="1:18" x14ac:dyDescent="0.25">
      <c r="A69" s="5" t="s">
        <v>196</v>
      </c>
      <c r="B69" s="6"/>
      <c r="C69" s="175"/>
      <c r="D69" s="247">
        <f t="shared" si="87"/>
        <v>0</v>
      </c>
      <c r="E69" s="247">
        <f t="shared" si="87"/>
        <v>0</v>
      </c>
      <c r="F69" s="247">
        <f t="shared" si="87"/>
        <v>0</v>
      </c>
      <c r="G69" s="247">
        <f t="shared" si="87"/>
        <v>0</v>
      </c>
      <c r="H69" s="247">
        <f t="shared" si="87"/>
        <v>0</v>
      </c>
      <c r="I69" s="247">
        <f t="shared" ref="I69:R69" si="89">I37-I53</f>
        <v>0</v>
      </c>
      <c r="J69" s="247">
        <f t="shared" si="89"/>
        <v>0</v>
      </c>
      <c r="K69" s="247">
        <f t="shared" si="89"/>
        <v>0</v>
      </c>
      <c r="L69" s="247">
        <f t="shared" si="89"/>
        <v>0</v>
      </c>
      <c r="M69" s="247">
        <f t="shared" si="89"/>
        <v>0</v>
      </c>
      <c r="N69" s="247">
        <f t="shared" si="89"/>
        <v>0</v>
      </c>
      <c r="O69" s="247">
        <f t="shared" si="89"/>
        <v>0</v>
      </c>
      <c r="P69" s="247">
        <f t="shared" si="89"/>
        <v>0</v>
      </c>
      <c r="Q69" s="247">
        <f t="shared" si="89"/>
        <v>0</v>
      </c>
      <c r="R69" s="247">
        <f t="shared" si="89"/>
        <v>0</v>
      </c>
    </row>
    <row r="70" spans="1:18" x14ac:dyDescent="0.25">
      <c r="A70" s="5" t="s">
        <v>197</v>
      </c>
      <c r="B70" s="6"/>
      <c r="C70" s="175"/>
      <c r="D70" s="247">
        <f t="shared" si="87"/>
        <v>0</v>
      </c>
      <c r="E70" s="247">
        <f t="shared" si="87"/>
        <v>0</v>
      </c>
      <c r="F70" s="247">
        <f t="shared" si="87"/>
        <v>0</v>
      </c>
      <c r="G70" s="247">
        <f t="shared" si="87"/>
        <v>0</v>
      </c>
      <c r="H70" s="247">
        <f t="shared" si="87"/>
        <v>0</v>
      </c>
      <c r="I70" s="247">
        <f t="shared" ref="I70:R70" si="90">I38-I54</f>
        <v>0</v>
      </c>
      <c r="J70" s="247">
        <f t="shared" si="90"/>
        <v>0</v>
      </c>
      <c r="K70" s="247">
        <f t="shared" si="90"/>
        <v>0</v>
      </c>
      <c r="L70" s="247">
        <f t="shared" si="90"/>
        <v>0</v>
      </c>
      <c r="M70" s="247">
        <f t="shared" si="90"/>
        <v>0</v>
      </c>
      <c r="N70" s="247">
        <f t="shared" si="90"/>
        <v>0</v>
      </c>
      <c r="O70" s="247">
        <f t="shared" si="90"/>
        <v>0</v>
      </c>
      <c r="P70" s="247">
        <f t="shared" si="90"/>
        <v>0</v>
      </c>
      <c r="Q70" s="247">
        <f t="shared" si="90"/>
        <v>0</v>
      </c>
      <c r="R70" s="247">
        <f t="shared" si="90"/>
        <v>0</v>
      </c>
    </row>
    <row r="71" spans="1:18" x14ac:dyDescent="0.25">
      <c r="A71" s="5" t="s">
        <v>198</v>
      </c>
      <c r="B71" s="6"/>
      <c r="C71" s="175"/>
      <c r="D71" s="247">
        <f t="shared" si="87"/>
        <v>0</v>
      </c>
      <c r="E71" s="247">
        <f t="shared" si="87"/>
        <v>0</v>
      </c>
      <c r="F71" s="247">
        <f t="shared" si="87"/>
        <v>0</v>
      </c>
      <c r="G71" s="247">
        <f t="shared" si="87"/>
        <v>0</v>
      </c>
      <c r="H71" s="247">
        <f t="shared" si="87"/>
        <v>0</v>
      </c>
      <c r="I71" s="247">
        <f t="shared" ref="I71:R71" si="91">I39-I55</f>
        <v>0</v>
      </c>
      <c r="J71" s="247">
        <f t="shared" si="91"/>
        <v>0</v>
      </c>
      <c r="K71" s="247">
        <f t="shared" si="91"/>
        <v>0</v>
      </c>
      <c r="L71" s="247">
        <f t="shared" si="91"/>
        <v>0</v>
      </c>
      <c r="M71" s="247">
        <f t="shared" si="91"/>
        <v>0</v>
      </c>
      <c r="N71" s="247">
        <f t="shared" si="91"/>
        <v>0</v>
      </c>
      <c r="O71" s="247">
        <f t="shared" si="91"/>
        <v>0</v>
      </c>
      <c r="P71" s="247">
        <f t="shared" si="91"/>
        <v>0</v>
      </c>
      <c r="Q71" s="247">
        <f t="shared" si="91"/>
        <v>0</v>
      </c>
      <c r="R71" s="247">
        <f t="shared" si="91"/>
        <v>0</v>
      </c>
    </row>
    <row r="72" spans="1:18" x14ac:dyDescent="0.25">
      <c r="A72" s="5" t="s">
        <v>199</v>
      </c>
      <c r="B72" s="6"/>
      <c r="C72" s="175"/>
      <c r="D72" s="247">
        <f t="shared" si="87"/>
        <v>0</v>
      </c>
      <c r="E72" s="247">
        <f t="shared" si="87"/>
        <v>0</v>
      </c>
      <c r="F72" s="247">
        <f t="shared" si="87"/>
        <v>0</v>
      </c>
      <c r="G72" s="247">
        <f t="shared" si="87"/>
        <v>0</v>
      </c>
      <c r="H72" s="247">
        <f t="shared" si="87"/>
        <v>0</v>
      </c>
      <c r="I72" s="247">
        <f t="shared" ref="I72:R72" si="92">I40-I56</f>
        <v>0</v>
      </c>
      <c r="J72" s="247">
        <f t="shared" si="92"/>
        <v>0</v>
      </c>
      <c r="K72" s="247">
        <f t="shared" si="92"/>
        <v>0</v>
      </c>
      <c r="L72" s="247">
        <f t="shared" si="92"/>
        <v>0</v>
      </c>
      <c r="M72" s="247">
        <f t="shared" si="92"/>
        <v>0</v>
      </c>
      <c r="N72" s="247">
        <f t="shared" si="92"/>
        <v>0</v>
      </c>
      <c r="O72" s="247">
        <f t="shared" si="92"/>
        <v>0</v>
      </c>
      <c r="P72" s="247">
        <f t="shared" si="92"/>
        <v>0</v>
      </c>
      <c r="Q72" s="247">
        <f t="shared" si="92"/>
        <v>0</v>
      </c>
      <c r="R72" s="247">
        <f t="shared" si="92"/>
        <v>0</v>
      </c>
    </row>
    <row r="73" spans="1:18" x14ac:dyDescent="0.25">
      <c r="A73" s="5" t="s">
        <v>200</v>
      </c>
      <c r="B73" s="6"/>
      <c r="C73" s="175"/>
      <c r="D73" s="247">
        <f t="shared" si="87"/>
        <v>0</v>
      </c>
      <c r="E73" s="247">
        <f t="shared" si="87"/>
        <v>0</v>
      </c>
      <c r="F73" s="247">
        <f t="shared" si="87"/>
        <v>0</v>
      </c>
      <c r="G73" s="247">
        <f t="shared" si="87"/>
        <v>0</v>
      </c>
      <c r="H73" s="247">
        <f t="shared" si="87"/>
        <v>0</v>
      </c>
      <c r="I73" s="247">
        <f t="shared" ref="I73:R73" si="93">I41-I57</f>
        <v>0</v>
      </c>
      <c r="J73" s="247">
        <f t="shared" si="93"/>
        <v>0</v>
      </c>
      <c r="K73" s="247">
        <f t="shared" si="93"/>
        <v>0</v>
      </c>
      <c r="L73" s="247">
        <f t="shared" si="93"/>
        <v>0</v>
      </c>
      <c r="M73" s="247">
        <f t="shared" si="93"/>
        <v>0</v>
      </c>
      <c r="N73" s="247">
        <f t="shared" si="93"/>
        <v>0</v>
      </c>
      <c r="O73" s="247">
        <f t="shared" si="93"/>
        <v>0</v>
      </c>
      <c r="P73" s="247">
        <f t="shared" si="93"/>
        <v>0</v>
      </c>
      <c r="Q73" s="247">
        <f t="shared" si="93"/>
        <v>0</v>
      </c>
      <c r="R73" s="247">
        <f t="shared" si="93"/>
        <v>0</v>
      </c>
    </row>
    <row r="74" spans="1:18" x14ac:dyDescent="0.25">
      <c r="A74" s="5" t="s">
        <v>201</v>
      </c>
      <c r="B74" s="6"/>
      <c r="C74" s="175"/>
      <c r="D74" s="247">
        <f t="shared" si="87"/>
        <v>0</v>
      </c>
      <c r="E74" s="247">
        <f t="shared" si="87"/>
        <v>0</v>
      </c>
      <c r="F74" s="247">
        <f t="shared" si="87"/>
        <v>0</v>
      </c>
      <c r="G74" s="247">
        <f t="shared" si="87"/>
        <v>0</v>
      </c>
      <c r="H74" s="247">
        <f t="shared" si="87"/>
        <v>0</v>
      </c>
      <c r="I74" s="247">
        <f t="shared" ref="I74:R74" si="94">I42-I58</f>
        <v>0</v>
      </c>
      <c r="J74" s="247">
        <f t="shared" si="94"/>
        <v>0</v>
      </c>
      <c r="K74" s="247">
        <f t="shared" si="94"/>
        <v>0</v>
      </c>
      <c r="L74" s="247">
        <f t="shared" si="94"/>
        <v>0</v>
      </c>
      <c r="M74" s="247">
        <f t="shared" si="94"/>
        <v>0</v>
      </c>
      <c r="N74" s="247">
        <f t="shared" si="94"/>
        <v>0</v>
      </c>
      <c r="O74" s="247">
        <f t="shared" si="94"/>
        <v>0</v>
      </c>
      <c r="P74" s="247">
        <f t="shared" si="94"/>
        <v>0</v>
      </c>
      <c r="Q74" s="247">
        <f t="shared" si="94"/>
        <v>0</v>
      </c>
      <c r="R74" s="247">
        <f t="shared" si="94"/>
        <v>0</v>
      </c>
    </row>
    <row r="75" spans="1:18" x14ac:dyDescent="0.25">
      <c r="A75" s="5" t="s">
        <v>202</v>
      </c>
      <c r="B75" s="6"/>
      <c r="C75" s="175"/>
      <c r="D75" s="247">
        <f t="shared" si="87"/>
        <v>0</v>
      </c>
      <c r="E75" s="247">
        <f t="shared" si="87"/>
        <v>0</v>
      </c>
      <c r="F75" s="247">
        <f t="shared" si="87"/>
        <v>0</v>
      </c>
      <c r="G75" s="247">
        <f t="shared" si="87"/>
        <v>0</v>
      </c>
      <c r="H75" s="247">
        <f t="shared" si="87"/>
        <v>0</v>
      </c>
      <c r="I75" s="247">
        <f t="shared" ref="I75:R75" si="95">I43-I59</f>
        <v>0</v>
      </c>
      <c r="J75" s="247">
        <f t="shared" si="95"/>
        <v>0</v>
      </c>
      <c r="K75" s="247">
        <f t="shared" si="95"/>
        <v>0</v>
      </c>
      <c r="L75" s="247">
        <f t="shared" si="95"/>
        <v>0</v>
      </c>
      <c r="M75" s="247">
        <f t="shared" si="95"/>
        <v>0</v>
      </c>
      <c r="N75" s="247">
        <f t="shared" si="95"/>
        <v>0</v>
      </c>
      <c r="O75" s="247">
        <f t="shared" si="95"/>
        <v>0</v>
      </c>
      <c r="P75" s="247">
        <f t="shared" si="95"/>
        <v>0</v>
      </c>
      <c r="Q75" s="247">
        <f t="shared" si="95"/>
        <v>0</v>
      </c>
      <c r="R75" s="247">
        <f t="shared" si="95"/>
        <v>0</v>
      </c>
    </row>
    <row r="76" spans="1:18" x14ac:dyDescent="0.25">
      <c r="A76" s="5" t="s">
        <v>203</v>
      </c>
      <c r="B76" s="6"/>
      <c r="C76" s="175"/>
      <c r="D76" s="247">
        <f t="shared" si="87"/>
        <v>0</v>
      </c>
      <c r="E76" s="247">
        <f t="shared" si="87"/>
        <v>0</v>
      </c>
      <c r="F76" s="247">
        <f t="shared" si="87"/>
        <v>0</v>
      </c>
      <c r="G76" s="247">
        <f t="shared" si="87"/>
        <v>0</v>
      </c>
      <c r="H76" s="247">
        <f t="shared" si="87"/>
        <v>0</v>
      </c>
      <c r="I76" s="247">
        <f t="shared" ref="I76:R76" si="96">I44-I60</f>
        <v>0</v>
      </c>
      <c r="J76" s="247">
        <f t="shared" si="96"/>
        <v>0</v>
      </c>
      <c r="K76" s="247">
        <f t="shared" si="96"/>
        <v>0</v>
      </c>
      <c r="L76" s="247">
        <f t="shared" si="96"/>
        <v>0</v>
      </c>
      <c r="M76" s="247">
        <f t="shared" si="96"/>
        <v>0</v>
      </c>
      <c r="N76" s="247">
        <f t="shared" si="96"/>
        <v>0</v>
      </c>
      <c r="O76" s="247">
        <f t="shared" si="96"/>
        <v>0</v>
      </c>
      <c r="P76" s="247">
        <f t="shared" si="96"/>
        <v>0</v>
      </c>
      <c r="Q76" s="247">
        <f t="shared" si="96"/>
        <v>0</v>
      </c>
      <c r="R76" s="247">
        <f t="shared" si="96"/>
        <v>0</v>
      </c>
    </row>
    <row r="77" spans="1:18" x14ac:dyDescent="0.25">
      <c r="A77" s="5" t="s">
        <v>204</v>
      </c>
      <c r="B77" s="6"/>
      <c r="C77" s="175"/>
      <c r="D77" s="247">
        <f t="shared" si="87"/>
        <v>0</v>
      </c>
      <c r="E77" s="247">
        <f t="shared" si="87"/>
        <v>0</v>
      </c>
      <c r="F77" s="247">
        <f t="shared" si="87"/>
        <v>0</v>
      </c>
      <c r="G77" s="247">
        <f t="shared" si="87"/>
        <v>0</v>
      </c>
      <c r="H77" s="247">
        <f t="shared" si="87"/>
        <v>0</v>
      </c>
      <c r="I77" s="247">
        <f t="shared" ref="I77:R77" si="97">I45-I61</f>
        <v>0</v>
      </c>
      <c r="J77" s="247">
        <f t="shared" si="97"/>
        <v>0</v>
      </c>
      <c r="K77" s="247">
        <f t="shared" si="97"/>
        <v>0</v>
      </c>
      <c r="L77" s="247">
        <f t="shared" si="97"/>
        <v>0</v>
      </c>
      <c r="M77" s="247">
        <f t="shared" si="97"/>
        <v>0</v>
      </c>
      <c r="N77" s="247">
        <f t="shared" si="97"/>
        <v>0</v>
      </c>
      <c r="O77" s="247">
        <f t="shared" si="97"/>
        <v>0</v>
      </c>
      <c r="P77" s="247">
        <f t="shared" si="97"/>
        <v>0</v>
      </c>
      <c r="Q77" s="247">
        <f t="shared" si="97"/>
        <v>0</v>
      </c>
      <c r="R77" s="247">
        <f t="shared" si="97"/>
        <v>0</v>
      </c>
    </row>
    <row r="78" spans="1:18" ht="15.75" thickBot="1" x14ac:dyDescent="0.3">
      <c r="A78" s="24" t="s">
        <v>205</v>
      </c>
      <c r="B78" s="56"/>
      <c r="C78" s="121">
        <f t="shared" ref="C78" si="98">C46-C62</f>
        <v>0</v>
      </c>
      <c r="D78" s="253">
        <f t="shared" si="87"/>
        <v>0</v>
      </c>
      <c r="E78" s="253">
        <f t="shared" si="87"/>
        <v>0</v>
      </c>
      <c r="F78" s="253">
        <f t="shared" si="87"/>
        <v>0</v>
      </c>
      <c r="G78" s="253">
        <f t="shared" si="87"/>
        <v>0</v>
      </c>
      <c r="H78" s="253">
        <f t="shared" si="87"/>
        <v>0</v>
      </c>
      <c r="I78" s="253">
        <f t="shared" ref="I78:R78" si="99">I46-I62</f>
        <v>0</v>
      </c>
      <c r="J78" s="253">
        <f t="shared" si="99"/>
        <v>0</v>
      </c>
      <c r="K78" s="253">
        <f t="shared" si="99"/>
        <v>0</v>
      </c>
      <c r="L78" s="253">
        <f t="shared" si="99"/>
        <v>0</v>
      </c>
      <c r="M78" s="253">
        <f t="shared" si="99"/>
        <v>0</v>
      </c>
      <c r="N78" s="253">
        <f t="shared" si="99"/>
        <v>0</v>
      </c>
      <c r="O78" s="253">
        <f t="shared" si="99"/>
        <v>0</v>
      </c>
      <c r="P78" s="253">
        <f t="shared" si="99"/>
        <v>0</v>
      </c>
      <c r="Q78" s="253">
        <f t="shared" si="99"/>
        <v>0</v>
      </c>
      <c r="R78" s="253">
        <f t="shared" si="99"/>
        <v>0</v>
      </c>
    </row>
    <row r="79" spans="1:18" ht="15.75" thickBot="1" x14ac:dyDescent="0.3">
      <c r="A79" s="36" t="s">
        <v>172</v>
      </c>
      <c r="B79" s="66" t="s">
        <v>316</v>
      </c>
      <c r="C79" s="128">
        <f t="shared" ref="C79:R79" si="100">SUM(C67:C78)</f>
        <v>0</v>
      </c>
      <c r="D79" s="129">
        <f t="shared" si="100"/>
        <v>0</v>
      </c>
      <c r="E79" s="129">
        <f t="shared" si="100"/>
        <v>0</v>
      </c>
      <c r="F79" s="129">
        <f t="shared" si="100"/>
        <v>0</v>
      </c>
      <c r="G79" s="129">
        <f t="shared" si="100"/>
        <v>0</v>
      </c>
      <c r="H79" s="129">
        <f t="shared" si="100"/>
        <v>0</v>
      </c>
      <c r="I79" s="129">
        <f t="shared" si="100"/>
        <v>0</v>
      </c>
      <c r="J79" s="129">
        <f t="shared" si="100"/>
        <v>0</v>
      </c>
      <c r="K79" s="129">
        <f t="shared" si="100"/>
        <v>0</v>
      </c>
      <c r="L79" s="129">
        <f t="shared" si="100"/>
        <v>0</v>
      </c>
      <c r="M79" s="129">
        <f t="shared" si="100"/>
        <v>0</v>
      </c>
      <c r="N79" s="129">
        <f t="shared" si="100"/>
        <v>0</v>
      </c>
      <c r="O79" s="129">
        <f t="shared" si="100"/>
        <v>0</v>
      </c>
      <c r="P79" s="129">
        <f t="shared" si="100"/>
        <v>0</v>
      </c>
      <c r="Q79" s="129">
        <f t="shared" si="100"/>
        <v>0</v>
      </c>
      <c r="R79" s="129">
        <f t="shared" si="100"/>
        <v>0</v>
      </c>
    </row>
    <row r="80" spans="1:18" ht="15.75" thickBot="1" x14ac:dyDescent="0.3"/>
    <row r="81" spans="1:18" x14ac:dyDescent="0.25">
      <c r="A81" s="33" t="s">
        <v>171</v>
      </c>
      <c r="B81" s="57"/>
      <c r="C81" s="48" t="s">
        <v>8</v>
      </c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</row>
    <row r="82" spans="1:18" ht="15.75" thickBot="1" x14ac:dyDescent="0.3">
      <c r="A82" s="10" t="s">
        <v>170</v>
      </c>
      <c r="B82" s="55"/>
      <c r="C82" s="254">
        <f t="shared" ref="C82:R82" si="101">C18</f>
        <v>2029</v>
      </c>
      <c r="D82" s="254">
        <f t="shared" si="101"/>
        <v>2030</v>
      </c>
      <c r="E82" s="254">
        <f t="shared" si="101"/>
        <v>2031</v>
      </c>
      <c r="F82" s="254">
        <f t="shared" si="101"/>
        <v>2032</v>
      </c>
      <c r="G82" s="254">
        <f t="shared" si="101"/>
        <v>2033</v>
      </c>
      <c r="H82" s="254">
        <f t="shared" si="101"/>
        <v>2034</v>
      </c>
      <c r="I82" s="254">
        <f t="shared" si="101"/>
        <v>2035</v>
      </c>
      <c r="J82" s="254">
        <f t="shared" si="101"/>
        <v>2036</v>
      </c>
      <c r="K82" s="254">
        <f t="shared" si="101"/>
        <v>2037</v>
      </c>
      <c r="L82" s="254">
        <f t="shared" si="101"/>
        <v>2038</v>
      </c>
      <c r="M82" s="254">
        <f t="shared" si="101"/>
        <v>2039</v>
      </c>
      <c r="N82" s="254">
        <f t="shared" si="101"/>
        <v>2040</v>
      </c>
      <c r="O82" s="254">
        <f t="shared" si="101"/>
        <v>2041</v>
      </c>
      <c r="P82" s="254">
        <f t="shared" si="101"/>
        <v>2042</v>
      </c>
      <c r="Q82" s="254">
        <f t="shared" si="101"/>
        <v>2043</v>
      </c>
      <c r="R82" s="254">
        <f t="shared" si="101"/>
        <v>2044</v>
      </c>
    </row>
    <row r="83" spans="1:18" s="131" customFormat="1" ht="15.75" thickTop="1" x14ac:dyDescent="0.25">
      <c r="A83" s="71" t="s">
        <v>212</v>
      </c>
      <c r="B83" s="119" t="s">
        <v>314</v>
      </c>
      <c r="C83" s="252">
        <f>C15+C31</f>
        <v>0</v>
      </c>
      <c r="D83" s="252">
        <f t="shared" ref="D83:H83" si="102">D15+D31</f>
        <v>0</v>
      </c>
      <c r="E83" s="252">
        <f t="shared" si="102"/>
        <v>0</v>
      </c>
      <c r="F83" s="252">
        <f t="shared" si="102"/>
        <v>0</v>
      </c>
      <c r="G83" s="252">
        <f t="shared" si="102"/>
        <v>0</v>
      </c>
      <c r="H83" s="252">
        <f t="shared" si="102"/>
        <v>0</v>
      </c>
      <c r="I83" s="252">
        <f t="shared" ref="I83:R83" si="103">I15+I31</f>
        <v>0</v>
      </c>
      <c r="J83" s="252">
        <f t="shared" si="103"/>
        <v>0</v>
      </c>
      <c r="K83" s="252">
        <f t="shared" si="103"/>
        <v>0</v>
      </c>
      <c r="L83" s="252">
        <f t="shared" si="103"/>
        <v>0</v>
      </c>
      <c r="M83" s="252">
        <f t="shared" si="103"/>
        <v>0</v>
      </c>
      <c r="N83" s="252">
        <f t="shared" si="103"/>
        <v>0</v>
      </c>
      <c r="O83" s="252">
        <f t="shared" si="103"/>
        <v>0</v>
      </c>
      <c r="P83" s="252">
        <f t="shared" si="103"/>
        <v>0</v>
      </c>
      <c r="Q83" s="252">
        <f t="shared" si="103"/>
        <v>0</v>
      </c>
      <c r="R83" s="252">
        <f t="shared" si="103"/>
        <v>0</v>
      </c>
    </row>
    <row r="84" spans="1:18" s="131" customFormat="1" x14ac:dyDescent="0.25">
      <c r="A84" s="35" t="s">
        <v>215</v>
      </c>
      <c r="B84" s="120" t="s">
        <v>315</v>
      </c>
      <c r="C84" s="132">
        <f>C63</f>
        <v>0</v>
      </c>
      <c r="D84" s="132">
        <f t="shared" ref="D84:H84" si="104">D63</f>
        <v>0</v>
      </c>
      <c r="E84" s="132">
        <f t="shared" si="104"/>
        <v>0</v>
      </c>
      <c r="F84" s="132">
        <f t="shared" si="104"/>
        <v>0</v>
      </c>
      <c r="G84" s="132">
        <f t="shared" si="104"/>
        <v>0</v>
      </c>
      <c r="H84" s="132">
        <f t="shared" si="104"/>
        <v>0</v>
      </c>
      <c r="I84" s="132">
        <f t="shared" ref="I84:R84" si="105">I63</f>
        <v>0</v>
      </c>
      <c r="J84" s="132">
        <f t="shared" si="105"/>
        <v>0</v>
      </c>
      <c r="K84" s="132">
        <f t="shared" si="105"/>
        <v>0</v>
      </c>
      <c r="L84" s="132">
        <f t="shared" si="105"/>
        <v>0</v>
      </c>
      <c r="M84" s="132">
        <f t="shared" si="105"/>
        <v>0</v>
      </c>
      <c r="N84" s="132">
        <f t="shared" si="105"/>
        <v>0</v>
      </c>
      <c r="O84" s="132">
        <f t="shared" si="105"/>
        <v>0</v>
      </c>
      <c r="P84" s="132">
        <f t="shared" si="105"/>
        <v>0</v>
      </c>
      <c r="Q84" s="132">
        <f t="shared" si="105"/>
        <v>0</v>
      </c>
      <c r="R84" s="132">
        <f t="shared" si="105"/>
        <v>0</v>
      </c>
    </row>
    <row r="85" spans="1:18" s="131" customFormat="1" ht="15.75" thickBot="1" x14ac:dyDescent="0.3">
      <c r="A85" s="8" t="s">
        <v>172</v>
      </c>
      <c r="B85" s="66" t="s">
        <v>316</v>
      </c>
      <c r="C85" s="73">
        <f>C83-C84</f>
        <v>0</v>
      </c>
      <c r="D85" s="73">
        <f t="shared" ref="D85:H85" si="106">D83-D84</f>
        <v>0</v>
      </c>
      <c r="E85" s="73">
        <f t="shared" si="106"/>
        <v>0</v>
      </c>
      <c r="F85" s="73">
        <f t="shared" si="106"/>
        <v>0</v>
      </c>
      <c r="G85" s="73">
        <f t="shared" si="106"/>
        <v>0</v>
      </c>
      <c r="H85" s="73">
        <f t="shared" si="106"/>
        <v>0</v>
      </c>
      <c r="I85" s="73">
        <f t="shared" ref="I85:R85" si="107">I83-I84</f>
        <v>0</v>
      </c>
      <c r="J85" s="73">
        <f t="shared" si="107"/>
        <v>0</v>
      </c>
      <c r="K85" s="73">
        <f t="shared" si="107"/>
        <v>0</v>
      </c>
      <c r="L85" s="73">
        <f t="shared" si="107"/>
        <v>0</v>
      </c>
      <c r="M85" s="73">
        <f t="shared" si="107"/>
        <v>0</v>
      </c>
      <c r="N85" s="73">
        <f t="shared" si="107"/>
        <v>0</v>
      </c>
      <c r="O85" s="73">
        <f t="shared" si="107"/>
        <v>0</v>
      </c>
      <c r="P85" s="73">
        <f t="shared" si="107"/>
        <v>0</v>
      </c>
      <c r="Q85" s="73">
        <f t="shared" si="107"/>
        <v>0</v>
      </c>
      <c r="R85" s="73">
        <f t="shared" si="107"/>
        <v>0</v>
      </c>
    </row>
    <row r="86" spans="1:18" s="131" customFormat="1" x14ac:dyDescent="0.25">
      <c r="A86" s="72" t="s">
        <v>157</v>
      </c>
      <c r="B86" s="135" t="s">
        <v>317</v>
      </c>
      <c r="C86" s="133">
        <f>Skutečnost!C71</f>
        <v>0</v>
      </c>
      <c r="D86" s="133">
        <f>SUM(Skutečnost!C72:C83,Skutečnost!D71)</f>
        <v>0</v>
      </c>
      <c r="E86" s="133">
        <f>SUM(Skutečnost!D72:D83,Skutečnost!E71)</f>
        <v>0</v>
      </c>
      <c r="F86" s="133">
        <f>SUM(Skutečnost!E72:E83,Skutečnost!F71)</f>
        <v>0</v>
      </c>
      <c r="G86" s="133">
        <f>SUM(Skutečnost!F72:F83,Skutečnost!G71)</f>
        <v>0</v>
      </c>
      <c r="H86" s="133">
        <f>SUM(Skutečnost!G72:G83,Skutečnost!H71)</f>
        <v>0</v>
      </c>
      <c r="I86" s="133">
        <f>SUM(Skutečnost!H72:H83,Skutečnost!I71)</f>
        <v>0</v>
      </c>
      <c r="J86" s="133">
        <f>SUM(Skutečnost!I72:I83,Skutečnost!J71)</f>
        <v>0</v>
      </c>
      <c r="K86" s="133">
        <f>SUM(Skutečnost!J72:J83,Skutečnost!K71)</f>
        <v>0</v>
      </c>
      <c r="L86" s="133">
        <f>SUM(Skutečnost!K72:K83,Skutečnost!L71)</f>
        <v>0</v>
      </c>
      <c r="M86" s="133">
        <f>SUM(Skutečnost!L72:L83,Skutečnost!M71)</f>
        <v>0</v>
      </c>
      <c r="N86" s="133">
        <f>SUM(Skutečnost!M72:M83,Skutečnost!N71)</f>
        <v>0</v>
      </c>
      <c r="O86" s="133">
        <f>SUM(Skutečnost!N72:N83,Skutečnost!O71)</f>
        <v>0</v>
      </c>
      <c r="P86" s="133">
        <f>SUM(Skutečnost!O72:O83,Skutečnost!P71)</f>
        <v>0</v>
      </c>
      <c r="Q86" s="133">
        <f>SUM(Skutečnost!P72:P83,Skutečnost!Q71)</f>
        <v>0</v>
      </c>
      <c r="R86" s="133">
        <f>SUM(Skutečnost!Q72:Q83)</f>
        <v>0</v>
      </c>
    </row>
    <row r="87" spans="1:18" s="131" customFormat="1" ht="15.75" thickBot="1" x14ac:dyDescent="0.3">
      <c r="A87" s="8" t="s">
        <v>173</v>
      </c>
      <c r="B87" s="66" t="s">
        <v>318</v>
      </c>
      <c r="C87" s="73">
        <f>IFERROR(C85/C86,0)</f>
        <v>0</v>
      </c>
      <c r="D87" s="73">
        <f t="shared" ref="D87:R87" si="108">IFERROR(D85/D86,0)</f>
        <v>0</v>
      </c>
      <c r="E87" s="73">
        <f t="shared" si="108"/>
        <v>0</v>
      </c>
      <c r="F87" s="73">
        <f t="shared" si="108"/>
        <v>0</v>
      </c>
      <c r="G87" s="73">
        <f t="shared" si="108"/>
        <v>0</v>
      </c>
      <c r="H87" s="73">
        <f t="shared" si="108"/>
        <v>0</v>
      </c>
      <c r="I87" s="73">
        <f t="shared" si="108"/>
        <v>0</v>
      </c>
      <c r="J87" s="73">
        <f t="shared" si="108"/>
        <v>0</v>
      </c>
      <c r="K87" s="73">
        <f t="shared" si="108"/>
        <v>0</v>
      </c>
      <c r="L87" s="73">
        <f t="shared" si="108"/>
        <v>0</v>
      </c>
      <c r="M87" s="73">
        <f t="shared" si="108"/>
        <v>0</v>
      </c>
      <c r="N87" s="73">
        <f t="shared" si="108"/>
        <v>0</v>
      </c>
      <c r="O87" s="73">
        <f t="shared" si="108"/>
        <v>0</v>
      </c>
      <c r="P87" s="73">
        <f t="shared" si="108"/>
        <v>0</v>
      </c>
      <c r="Q87" s="73">
        <f t="shared" si="108"/>
        <v>0</v>
      </c>
      <c r="R87" s="73">
        <f t="shared" si="108"/>
        <v>0</v>
      </c>
    </row>
    <row r="88" spans="1:18" ht="15.75" thickBot="1" x14ac:dyDescent="0.3"/>
    <row r="89" spans="1:18" x14ac:dyDescent="0.25">
      <c r="A89" s="33" t="s">
        <v>174</v>
      </c>
      <c r="B89" s="57"/>
      <c r="C89" s="48" t="s">
        <v>8</v>
      </c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</row>
    <row r="90" spans="1:18" ht="15.75" thickBot="1" x14ac:dyDescent="0.3">
      <c r="A90" s="70" t="s">
        <v>170</v>
      </c>
      <c r="B90" s="55"/>
      <c r="C90" s="137">
        <f t="shared" ref="C90:R90" si="109">C18</f>
        <v>2029</v>
      </c>
      <c r="D90" s="137">
        <f t="shared" si="109"/>
        <v>2030</v>
      </c>
      <c r="E90" s="137">
        <f t="shared" si="109"/>
        <v>2031</v>
      </c>
      <c r="F90" s="137">
        <f t="shared" si="109"/>
        <v>2032</v>
      </c>
      <c r="G90" s="137">
        <f t="shared" si="109"/>
        <v>2033</v>
      </c>
      <c r="H90" s="137">
        <f t="shared" si="109"/>
        <v>2034</v>
      </c>
      <c r="I90" s="137">
        <f t="shared" si="109"/>
        <v>2035</v>
      </c>
      <c r="J90" s="137">
        <f t="shared" si="109"/>
        <v>2036</v>
      </c>
      <c r="K90" s="137">
        <f t="shared" si="109"/>
        <v>2037</v>
      </c>
      <c r="L90" s="137">
        <f t="shared" si="109"/>
        <v>2038</v>
      </c>
      <c r="M90" s="137">
        <f t="shared" si="109"/>
        <v>2039</v>
      </c>
      <c r="N90" s="137">
        <f t="shared" si="109"/>
        <v>2040</v>
      </c>
      <c r="O90" s="137">
        <f t="shared" si="109"/>
        <v>2041</v>
      </c>
      <c r="P90" s="137">
        <f t="shared" si="109"/>
        <v>2042</v>
      </c>
      <c r="Q90" s="137">
        <f t="shared" si="109"/>
        <v>2043</v>
      </c>
      <c r="R90" s="137">
        <f t="shared" si="109"/>
        <v>2044</v>
      </c>
    </row>
    <row r="91" spans="1:18" s="131" customFormat="1" ht="15.75" thickTop="1" x14ac:dyDescent="0.25">
      <c r="A91" s="3" t="s">
        <v>172</v>
      </c>
      <c r="B91" s="119" t="s">
        <v>316</v>
      </c>
      <c r="C91" s="130">
        <f>C85</f>
        <v>0</v>
      </c>
      <c r="D91" s="130">
        <f t="shared" ref="D91:R91" si="110">D85</f>
        <v>0</v>
      </c>
      <c r="E91" s="130">
        <f t="shared" si="110"/>
        <v>0</v>
      </c>
      <c r="F91" s="130">
        <f t="shared" si="110"/>
        <v>0</v>
      </c>
      <c r="G91" s="130">
        <f t="shared" si="110"/>
        <v>0</v>
      </c>
      <c r="H91" s="130">
        <f t="shared" si="110"/>
        <v>0</v>
      </c>
      <c r="I91" s="130">
        <f t="shared" si="110"/>
        <v>0</v>
      </c>
      <c r="J91" s="130">
        <f t="shared" si="110"/>
        <v>0</v>
      </c>
      <c r="K91" s="130">
        <f t="shared" si="110"/>
        <v>0</v>
      </c>
      <c r="L91" s="130">
        <f t="shared" si="110"/>
        <v>0</v>
      </c>
      <c r="M91" s="130">
        <f t="shared" si="110"/>
        <v>0</v>
      </c>
      <c r="N91" s="130">
        <f t="shared" si="110"/>
        <v>0</v>
      </c>
      <c r="O91" s="130">
        <f t="shared" si="110"/>
        <v>0</v>
      </c>
      <c r="P91" s="130">
        <f t="shared" si="110"/>
        <v>0</v>
      </c>
      <c r="Q91" s="130">
        <f t="shared" si="110"/>
        <v>0</v>
      </c>
      <c r="R91" s="130">
        <f t="shared" si="110"/>
        <v>0</v>
      </c>
    </row>
    <row r="92" spans="1:18" s="131" customFormat="1" x14ac:dyDescent="0.25">
      <c r="A92" s="5" t="s">
        <v>217</v>
      </c>
      <c r="B92" s="147" t="s">
        <v>319</v>
      </c>
      <c r="C92" s="148">
        <f>Zálohy!C15</f>
        <v>0</v>
      </c>
      <c r="D92" s="148">
        <f>SUM(Zálohy!C16:C27,Zálohy!D15)</f>
        <v>0</v>
      </c>
      <c r="E92" s="148">
        <f>SUM(Zálohy!D16:D27,Zálohy!E15)</f>
        <v>0</v>
      </c>
      <c r="F92" s="148">
        <f>SUM(Zálohy!E16:E27,Zálohy!F15)</f>
        <v>0</v>
      </c>
      <c r="G92" s="148">
        <f>SUM(Zálohy!F16:F27,Zálohy!G15)</f>
        <v>0</v>
      </c>
      <c r="H92" s="148">
        <f>SUM(Zálohy!G16:G27,Zálohy!H15)</f>
        <v>0</v>
      </c>
      <c r="I92" s="148">
        <f>SUM(Zálohy!H16:H27,Zálohy!I15)</f>
        <v>0</v>
      </c>
      <c r="J92" s="148">
        <f>SUM(Zálohy!I16:I27,Zálohy!J15)</f>
        <v>0</v>
      </c>
      <c r="K92" s="148">
        <f>SUM(Zálohy!J16:J27,Zálohy!K15)</f>
        <v>0</v>
      </c>
      <c r="L92" s="148">
        <f>SUM(Zálohy!K16:K27,Zálohy!L15)</f>
        <v>0</v>
      </c>
      <c r="M92" s="148">
        <f>SUM(Zálohy!L16:L27,Zálohy!M15)</f>
        <v>0</v>
      </c>
      <c r="N92" s="148">
        <f>SUM(Zálohy!M16:M27,Zálohy!N15)</f>
        <v>0</v>
      </c>
      <c r="O92" s="148">
        <f>SUM(Zálohy!N16:N27,Zálohy!O15)</f>
        <v>0</v>
      </c>
      <c r="P92" s="148">
        <f>SUM(Zálohy!O16:O27,Zálohy!P15)</f>
        <v>0</v>
      </c>
      <c r="Q92" s="148">
        <f>SUM(Zálohy!P16:P27,Zálohy!Q15)</f>
        <v>0</v>
      </c>
      <c r="R92" s="148">
        <f>SUM(Zálohy!Q16:Q27)</f>
        <v>0</v>
      </c>
    </row>
    <row r="93" spans="1:18" s="131" customFormat="1" ht="15.75" thickBot="1" x14ac:dyDescent="0.3">
      <c r="A93" s="8" t="s">
        <v>175</v>
      </c>
      <c r="B93" s="66" t="s">
        <v>320</v>
      </c>
      <c r="C93" s="73">
        <f>C91-C92</f>
        <v>0</v>
      </c>
      <c r="D93" s="73">
        <f t="shared" ref="D93:R93" si="111">D91-D92</f>
        <v>0</v>
      </c>
      <c r="E93" s="73">
        <f t="shared" si="111"/>
        <v>0</v>
      </c>
      <c r="F93" s="73">
        <f t="shared" si="111"/>
        <v>0</v>
      </c>
      <c r="G93" s="73">
        <f t="shared" si="111"/>
        <v>0</v>
      </c>
      <c r="H93" s="73">
        <f t="shared" si="111"/>
        <v>0</v>
      </c>
      <c r="I93" s="73">
        <f t="shared" si="111"/>
        <v>0</v>
      </c>
      <c r="J93" s="73">
        <f t="shared" si="111"/>
        <v>0</v>
      </c>
      <c r="K93" s="73">
        <f t="shared" si="111"/>
        <v>0</v>
      </c>
      <c r="L93" s="73">
        <f t="shared" si="111"/>
        <v>0</v>
      </c>
      <c r="M93" s="73">
        <f t="shared" si="111"/>
        <v>0</v>
      </c>
      <c r="N93" s="73">
        <f t="shared" si="111"/>
        <v>0</v>
      </c>
      <c r="O93" s="73">
        <f t="shared" si="111"/>
        <v>0</v>
      </c>
      <c r="P93" s="73">
        <f t="shared" si="111"/>
        <v>0</v>
      </c>
      <c r="Q93" s="73">
        <f t="shared" si="111"/>
        <v>0</v>
      </c>
      <c r="R93" s="73">
        <f t="shared" si="111"/>
        <v>0</v>
      </c>
    </row>
  </sheetData>
  <sheetProtection algorithmName="SHA-512" hashValue="xpTC1pJTzGrza7JPQvX1XDzwxUrljab8sFiK/KYOScVOXpTiDKUI5td4ykjadjb5wx2BG9YMJIRwnJCMuntF+g==" saltValue="04OauFWghK/+KGNTpJrSTw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53" orientation="landscape" r:id="rId1"/>
  <headerFooter>
    <oddFooter>&amp;L&amp;F&amp;C&amp;A&amp;Rstránka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BA32"/>
  <sheetViews>
    <sheetView showGridLines="0" zoomScaleNormal="100" workbookViewId="0">
      <pane xSplit="4" topLeftCell="E1" activePane="topRight" state="frozen"/>
      <selection pane="topRight" activeCell="E12" sqref="E12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6" width="10.7109375" customWidth="1"/>
    <col min="27" max="27" width="9.7109375" hidden="1" customWidth="1"/>
    <col min="28" max="37" width="0" hidden="1" customWidth="1"/>
    <col min="38" max="38" width="9.7109375" hidden="1" customWidth="1"/>
    <col min="39" max="53" width="0" hidden="1" customWidth="1"/>
    <col min="54" max="16384" width="9.140625" hidden="1"/>
  </cols>
  <sheetData>
    <row r="1" spans="1:26" x14ac:dyDescent="0.25">
      <c r="A1" s="75" t="s">
        <v>28</v>
      </c>
      <c r="B1" s="76"/>
      <c r="C1" s="76"/>
      <c r="D1" s="109"/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399"/>
      <c r="Z1" s="400"/>
    </row>
    <row r="2" spans="1:26" ht="15.75" thickBot="1" x14ac:dyDescent="0.3">
      <c r="A2" s="10" t="s">
        <v>219</v>
      </c>
      <c r="B2" s="11"/>
      <c r="C2" s="12"/>
      <c r="D2" s="110"/>
      <c r="E2" s="12" t="str">
        <f>'Provoz výchozí'!AG2</f>
        <v>2029/30</v>
      </c>
      <c r="F2" s="12" t="str">
        <f>'Provoz výchozí'!AH2</f>
        <v>2030/31</v>
      </c>
      <c r="G2" s="12" t="str">
        <f>'Provoz výchozí'!AI2</f>
        <v>2031/32</v>
      </c>
      <c r="H2" s="12" t="str">
        <f>'Provoz výchozí'!AJ2</f>
        <v>2032/33</v>
      </c>
      <c r="I2" s="12" t="str">
        <f>'Provoz výchozí'!AK2</f>
        <v>2033/34</v>
      </c>
      <c r="J2" s="12" t="str">
        <f>'Provoz výchozí'!AL2</f>
        <v>2034/35</v>
      </c>
      <c r="K2" s="12" t="str">
        <f>'Provoz výchozí'!AM2</f>
        <v>2035/36</v>
      </c>
      <c r="L2" s="12" t="str">
        <f>'Provoz výchozí'!AN2</f>
        <v>2036/37</v>
      </c>
      <c r="M2" s="12" t="str">
        <f>'Provoz výchozí'!AO2</f>
        <v>2037/38</v>
      </c>
      <c r="N2" s="12" t="str">
        <f>'Provoz výchozí'!AP2</f>
        <v>2038/39</v>
      </c>
      <c r="O2" s="12" t="str">
        <f>'Provoz výchozí'!AQ2</f>
        <v>2039/40</v>
      </c>
      <c r="P2" s="12" t="str">
        <f>'Provoz výchozí'!AR2</f>
        <v>2040/41</v>
      </c>
      <c r="Q2" s="12" t="str">
        <f>'Provoz výchozí'!AS2</f>
        <v>2041/42</v>
      </c>
      <c r="R2" s="12" t="str">
        <f>'Provoz výchozí'!AT2</f>
        <v>2042/43</v>
      </c>
      <c r="S2" s="12" t="str">
        <f>'Provoz výchozí'!AU2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323</v>
      </c>
      <c r="Y2" s="12" t="s">
        <v>33</v>
      </c>
      <c r="Z2" s="16" t="s">
        <v>34</v>
      </c>
    </row>
    <row r="3" spans="1:26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82">
        <f t="shared" ref="T3:T29" si="0">SUM(E3:S3)</f>
        <v>0</v>
      </c>
      <c r="U3" s="91">
        <f t="shared" ref="U3:U28" si="1">IFERROR(AVERAGE(E3:S3),0)</f>
        <v>0</v>
      </c>
      <c r="V3" s="334"/>
      <c r="W3" s="99"/>
      <c r="X3" s="320">
        <v>0</v>
      </c>
      <c r="Y3" s="99"/>
      <c r="Z3" s="154">
        <f t="shared" ref="Z3:Z27" si="2">1-SUM(V3:Y3)</f>
        <v>1</v>
      </c>
    </row>
    <row r="4" spans="1:26" x14ac:dyDescent="0.25">
      <c r="A4" s="5"/>
      <c r="B4" s="6"/>
      <c r="C4" s="52">
        <v>1.2</v>
      </c>
      <c r="D4" s="18" t="s">
        <v>179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2">
        <f t="shared" si="0"/>
        <v>0</v>
      </c>
      <c r="U4" s="93">
        <f t="shared" si="1"/>
        <v>0</v>
      </c>
      <c r="V4" s="335"/>
      <c r="W4" s="100"/>
      <c r="X4" s="321">
        <v>0</v>
      </c>
      <c r="Y4" s="100"/>
      <c r="Z4" s="74">
        <f t="shared" si="2"/>
        <v>1</v>
      </c>
    </row>
    <row r="5" spans="1:26" x14ac:dyDescent="0.25">
      <c r="A5" s="5">
        <v>2</v>
      </c>
      <c r="B5" s="6" t="s">
        <v>38</v>
      </c>
      <c r="C5" s="52"/>
      <c r="D5" s="18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2">
        <f t="shared" si="0"/>
        <v>0</v>
      </c>
      <c r="U5" s="93">
        <f t="shared" si="1"/>
        <v>0</v>
      </c>
      <c r="V5" s="335"/>
      <c r="W5" s="100"/>
      <c r="X5" s="321">
        <v>0</v>
      </c>
      <c r="Y5" s="100"/>
      <c r="Z5" s="74">
        <f t="shared" si="2"/>
        <v>1</v>
      </c>
    </row>
    <row r="6" spans="1:26" x14ac:dyDescent="0.25">
      <c r="A6" s="5">
        <v>3</v>
      </c>
      <c r="B6" s="6" t="s">
        <v>39</v>
      </c>
      <c r="C6" s="52"/>
      <c r="D6" s="18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2">
        <f t="shared" si="0"/>
        <v>0</v>
      </c>
      <c r="U6" s="93">
        <f t="shared" si="1"/>
        <v>0</v>
      </c>
      <c r="V6" s="335"/>
      <c r="W6" s="100"/>
      <c r="X6" s="321">
        <v>0</v>
      </c>
      <c r="Y6" s="100"/>
      <c r="Z6" s="74">
        <f t="shared" si="2"/>
        <v>1</v>
      </c>
    </row>
    <row r="7" spans="1:26" x14ac:dyDescent="0.25">
      <c r="A7" s="5">
        <v>4</v>
      </c>
      <c r="B7" s="6" t="s">
        <v>40</v>
      </c>
      <c r="C7" s="52"/>
      <c r="D7" s="18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2">
        <f t="shared" si="0"/>
        <v>0</v>
      </c>
      <c r="U7" s="93">
        <f t="shared" si="1"/>
        <v>0</v>
      </c>
      <c r="V7" s="335"/>
      <c r="W7" s="100"/>
      <c r="X7" s="321">
        <v>0</v>
      </c>
      <c r="Y7" s="100"/>
      <c r="Z7" s="74">
        <f t="shared" si="2"/>
        <v>1</v>
      </c>
    </row>
    <row r="8" spans="1:26" x14ac:dyDescent="0.25">
      <c r="A8" s="5">
        <v>5</v>
      </c>
      <c r="B8" s="6" t="s">
        <v>41</v>
      </c>
      <c r="C8" s="52">
        <v>5.0999999999999996</v>
      </c>
      <c r="D8" s="19" t="s">
        <v>261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2">
        <f t="shared" si="0"/>
        <v>0</v>
      </c>
      <c r="U8" s="93">
        <f t="shared" si="1"/>
        <v>0</v>
      </c>
      <c r="V8" s="322">
        <v>0</v>
      </c>
      <c r="W8" s="321">
        <v>0</v>
      </c>
      <c r="X8" s="321">
        <v>0</v>
      </c>
      <c r="Y8" s="321">
        <v>1</v>
      </c>
      <c r="Z8" s="74">
        <f t="shared" si="2"/>
        <v>0</v>
      </c>
    </row>
    <row r="9" spans="1:26" x14ac:dyDescent="0.25">
      <c r="A9" s="5"/>
      <c r="B9" s="6"/>
      <c r="C9" s="52" t="s">
        <v>221</v>
      </c>
      <c r="D9" s="19" t="s">
        <v>42</v>
      </c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2">
        <f t="shared" si="0"/>
        <v>0</v>
      </c>
      <c r="U9" s="93">
        <f t="shared" si="1"/>
        <v>0</v>
      </c>
      <c r="V9" s="322">
        <v>0</v>
      </c>
      <c r="W9" s="321">
        <v>0</v>
      </c>
      <c r="X9" s="321">
        <v>0</v>
      </c>
      <c r="Y9" s="321">
        <v>0</v>
      </c>
      <c r="Z9" s="74">
        <f t="shared" si="2"/>
        <v>1</v>
      </c>
    </row>
    <row r="10" spans="1:26" x14ac:dyDescent="0.25">
      <c r="A10" s="5">
        <v>6</v>
      </c>
      <c r="B10" s="6" t="s">
        <v>43</v>
      </c>
      <c r="C10" s="52"/>
      <c r="D10" s="18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2">
        <f t="shared" si="0"/>
        <v>0</v>
      </c>
      <c r="U10" s="93">
        <f t="shared" si="1"/>
        <v>0</v>
      </c>
      <c r="V10" s="322">
        <v>0</v>
      </c>
      <c r="W10" s="321">
        <v>0</v>
      </c>
      <c r="X10" s="321">
        <v>0</v>
      </c>
      <c r="Y10" s="321">
        <v>1</v>
      </c>
      <c r="Z10" s="74">
        <f t="shared" si="2"/>
        <v>0</v>
      </c>
    </row>
    <row r="11" spans="1:26" x14ac:dyDescent="0.25">
      <c r="A11" s="5">
        <v>7</v>
      </c>
      <c r="B11" s="6" t="s">
        <v>44</v>
      </c>
      <c r="C11" s="52">
        <v>7.1</v>
      </c>
      <c r="D11" s="18" t="s">
        <v>45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2">
        <f t="shared" si="0"/>
        <v>0</v>
      </c>
      <c r="U11" s="93">
        <f t="shared" si="1"/>
        <v>0</v>
      </c>
      <c r="V11" s="323">
        <v>0</v>
      </c>
      <c r="W11" s="321">
        <v>0</v>
      </c>
      <c r="X11" s="100"/>
      <c r="Y11" s="100"/>
      <c r="Z11" s="74">
        <f t="shared" si="2"/>
        <v>1</v>
      </c>
    </row>
    <row r="12" spans="1:26" x14ac:dyDescent="0.25">
      <c r="A12" s="5"/>
      <c r="B12" s="6"/>
      <c r="C12" s="52" t="s">
        <v>46</v>
      </c>
      <c r="D12" s="18" t="s">
        <v>47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2">
        <f t="shared" si="0"/>
        <v>0</v>
      </c>
      <c r="U12" s="93">
        <f t="shared" si="1"/>
        <v>0</v>
      </c>
      <c r="V12" s="323">
        <v>0</v>
      </c>
      <c r="W12" s="321">
        <v>0</v>
      </c>
      <c r="X12" s="100"/>
      <c r="Y12" s="100"/>
      <c r="Z12" s="74">
        <f t="shared" si="2"/>
        <v>1</v>
      </c>
    </row>
    <row r="13" spans="1:26" x14ac:dyDescent="0.25">
      <c r="A13" s="5"/>
      <c r="B13" s="6"/>
      <c r="C13" s="52" t="s">
        <v>48</v>
      </c>
      <c r="D13" s="18" t="s">
        <v>49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2">
        <f t="shared" si="0"/>
        <v>0</v>
      </c>
      <c r="U13" s="93">
        <f t="shared" si="1"/>
        <v>0</v>
      </c>
      <c r="V13" s="322">
        <v>0</v>
      </c>
      <c r="W13" s="321">
        <v>0</v>
      </c>
      <c r="X13" s="100"/>
      <c r="Y13" s="321">
        <v>0</v>
      </c>
      <c r="Z13" s="74">
        <f t="shared" si="2"/>
        <v>1</v>
      </c>
    </row>
    <row r="14" spans="1:26" x14ac:dyDescent="0.25">
      <c r="A14" s="5"/>
      <c r="B14" s="6"/>
      <c r="C14" s="52" t="s">
        <v>50</v>
      </c>
      <c r="D14" s="18" t="s">
        <v>51</v>
      </c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2">
        <f t="shared" si="0"/>
        <v>0</v>
      </c>
      <c r="U14" s="93">
        <f t="shared" si="1"/>
        <v>0</v>
      </c>
      <c r="V14" s="335"/>
      <c r="W14" s="161"/>
      <c r="X14" s="324">
        <v>0</v>
      </c>
      <c r="Y14" s="161"/>
      <c r="Z14" s="325">
        <f t="shared" si="2"/>
        <v>1</v>
      </c>
    </row>
    <row r="15" spans="1:26" x14ac:dyDescent="0.25">
      <c r="A15" s="5">
        <v>8</v>
      </c>
      <c r="B15" s="6" t="s">
        <v>52</v>
      </c>
      <c r="C15" s="52">
        <v>8.1</v>
      </c>
      <c r="D15" s="18" t="s">
        <v>45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2">
        <f t="shared" si="0"/>
        <v>0</v>
      </c>
      <c r="U15" s="93">
        <f t="shared" si="1"/>
        <v>0</v>
      </c>
      <c r="V15" s="74">
        <f t="shared" ref="V15:Y17" si="3">V11</f>
        <v>0</v>
      </c>
      <c r="W15" s="74">
        <f t="shared" si="3"/>
        <v>0</v>
      </c>
      <c r="X15" s="74">
        <f t="shared" ref="X15" si="4">X11</f>
        <v>0</v>
      </c>
      <c r="Y15" s="74">
        <f t="shared" si="3"/>
        <v>0</v>
      </c>
      <c r="Z15" s="74">
        <f t="shared" si="2"/>
        <v>1</v>
      </c>
    </row>
    <row r="16" spans="1:26" x14ac:dyDescent="0.25">
      <c r="A16" s="5"/>
      <c r="B16" s="6"/>
      <c r="C16" s="52" t="s">
        <v>53</v>
      </c>
      <c r="D16" s="18" t="s">
        <v>47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2">
        <f t="shared" si="0"/>
        <v>0</v>
      </c>
      <c r="U16" s="93">
        <f t="shared" si="1"/>
        <v>0</v>
      </c>
      <c r="V16" s="74">
        <f t="shared" si="3"/>
        <v>0</v>
      </c>
      <c r="W16" s="74">
        <f t="shared" si="3"/>
        <v>0</v>
      </c>
      <c r="X16" s="74">
        <f t="shared" ref="X16" si="5">X12</f>
        <v>0</v>
      </c>
      <c r="Y16" s="74">
        <f t="shared" si="3"/>
        <v>0</v>
      </c>
      <c r="Z16" s="74">
        <f t="shared" si="2"/>
        <v>1</v>
      </c>
    </row>
    <row r="17" spans="1:26" x14ac:dyDescent="0.25">
      <c r="A17" s="5"/>
      <c r="B17" s="6"/>
      <c r="C17" s="52" t="s">
        <v>54</v>
      </c>
      <c r="D17" s="18" t="s">
        <v>49</v>
      </c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2">
        <f t="shared" si="0"/>
        <v>0</v>
      </c>
      <c r="U17" s="93">
        <f t="shared" si="1"/>
        <v>0</v>
      </c>
      <c r="V17" s="74">
        <f t="shared" si="3"/>
        <v>0</v>
      </c>
      <c r="W17" s="74">
        <f t="shared" si="3"/>
        <v>0</v>
      </c>
      <c r="X17" s="74">
        <f t="shared" ref="X17" si="6">X13</f>
        <v>0</v>
      </c>
      <c r="Y17" s="74">
        <f t="shared" si="3"/>
        <v>0</v>
      </c>
      <c r="Z17" s="74">
        <f t="shared" si="2"/>
        <v>1</v>
      </c>
    </row>
    <row r="18" spans="1:26" x14ac:dyDescent="0.25">
      <c r="A18" s="5"/>
      <c r="B18" s="6"/>
      <c r="C18" s="52" t="s">
        <v>55</v>
      </c>
      <c r="D18" s="18" t="s">
        <v>51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2">
        <f t="shared" si="0"/>
        <v>0</v>
      </c>
      <c r="U18" s="93">
        <f t="shared" si="1"/>
        <v>0</v>
      </c>
      <c r="V18" s="74">
        <f t="shared" ref="V18:Y18" si="7">V14</f>
        <v>0</v>
      </c>
      <c r="W18" s="74">
        <f t="shared" si="7"/>
        <v>0</v>
      </c>
      <c r="X18" s="74">
        <f t="shared" ref="X18" si="8">X14</f>
        <v>0</v>
      </c>
      <c r="Y18" s="74">
        <f t="shared" si="7"/>
        <v>0</v>
      </c>
      <c r="Z18" s="74">
        <f t="shared" si="2"/>
        <v>1</v>
      </c>
    </row>
    <row r="19" spans="1:26" x14ac:dyDescent="0.25">
      <c r="A19" s="5">
        <v>9</v>
      </c>
      <c r="B19" s="6" t="s">
        <v>56</v>
      </c>
      <c r="C19" s="52"/>
      <c r="D19" s="18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2">
        <f t="shared" si="0"/>
        <v>0</v>
      </c>
      <c r="U19" s="93">
        <f t="shared" si="1"/>
        <v>0</v>
      </c>
      <c r="V19" s="335"/>
      <c r="W19" s="100"/>
      <c r="X19" s="321">
        <v>0</v>
      </c>
      <c r="Y19" s="100"/>
      <c r="Z19" s="74">
        <f t="shared" si="2"/>
        <v>1</v>
      </c>
    </row>
    <row r="20" spans="1:26" x14ac:dyDescent="0.25">
      <c r="A20" s="5">
        <v>10</v>
      </c>
      <c r="B20" s="6" t="s">
        <v>57</v>
      </c>
      <c r="C20" s="52"/>
      <c r="D20" s="18"/>
      <c r="E20" s="326">
        <v>0</v>
      </c>
      <c r="F20" s="326">
        <v>0</v>
      </c>
      <c r="G20" s="326">
        <v>0</v>
      </c>
      <c r="H20" s="326">
        <v>0</v>
      </c>
      <c r="I20" s="326">
        <v>0</v>
      </c>
      <c r="J20" s="326">
        <v>0</v>
      </c>
      <c r="K20" s="326">
        <v>0</v>
      </c>
      <c r="L20" s="326">
        <v>0</v>
      </c>
      <c r="M20" s="326">
        <v>0</v>
      </c>
      <c r="N20" s="326">
        <v>0</v>
      </c>
      <c r="O20" s="326">
        <v>0</v>
      </c>
      <c r="P20" s="326">
        <v>0</v>
      </c>
      <c r="Q20" s="326">
        <v>0</v>
      </c>
      <c r="R20" s="326">
        <v>0</v>
      </c>
      <c r="S20" s="326">
        <v>0</v>
      </c>
      <c r="T20" s="92">
        <f t="shared" si="0"/>
        <v>0</v>
      </c>
      <c r="U20" s="93">
        <f t="shared" si="1"/>
        <v>0</v>
      </c>
      <c r="V20" s="335"/>
      <c r="W20" s="100"/>
      <c r="X20" s="321">
        <v>0</v>
      </c>
      <c r="Y20" s="321">
        <v>0</v>
      </c>
      <c r="Z20" s="74">
        <f t="shared" si="2"/>
        <v>1</v>
      </c>
    </row>
    <row r="21" spans="1:26" x14ac:dyDescent="0.25">
      <c r="A21" s="5">
        <v>11</v>
      </c>
      <c r="B21" s="6" t="s">
        <v>58</v>
      </c>
      <c r="C21" s="52"/>
      <c r="D21" s="18"/>
      <c r="E21" s="326">
        <v>0</v>
      </c>
      <c r="F21" s="326">
        <v>0</v>
      </c>
      <c r="G21" s="326">
        <v>0</v>
      </c>
      <c r="H21" s="326">
        <v>0</v>
      </c>
      <c r="I21" s="326">
        <v>0</v>
      </c>
      <c r="J21" s="326">
        <v>0</v>
      </c>
      <c r="K21" s="326">
        <v>0</v>
      </c>
      <c r="L21" s="326">
        <v>0</v>
      </c>
      <c r="M21" s="326">
        <v>0</v>
      </c>
      <c r="N21" s="326">
        <v>0</v>
      </c>
      <c r="O21" s="326">
        <v>0</v>
      </c>
      <c r="P21" s="326">
        <v>0</v>
      </c>
      <c r="Q21" s="326">
        <v>0</v>
      </c>
      <c r="R21" s="326">
        <v>0</v>
      </c>
      <c r="S21" s="326">
        <v>0</v>
      </c>
      <c r="T21" s="92">
        <f t="shared" si="0"/>
        <v>0</v>
      </c>
      <c r="U21" s="93">
        <f t="shared" si="1"/>
        <v>0</v>
      </c>
      <c r="V21" s="335"/>
      <c r="W21" s="100"/>
      <c r="X21" s="321">
        <v>0</v>
      </c>
      <c r="Y21" s="321">
        <v>0</v>
      </c>
      <c r="Z21" s="74">
        <f t="shared" si="2"/>
        <v>1</v>
      </c>
    </row>
    <row r="22" spans="1:26" x14ac:dyDescent="0.25">
      <c r="A22" s="5">
        <v>12</v>
      </c>
      <c r="B22" s="6" t="s">
        <v>59</v>
      </c>
      <c r="C22" s="52" t="s">
        <v>60</v>
      </c>
      <c r="D22" s="18" t="s">
        <v>61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2">
        <f t="shared" si="0"/>
        <v>0</v>
      </c>
      <c r="U22" s="93">
        <f t="shared" si="1"/>
        <v>0</v>
      </c>
      <c r="V22" s="323">
        <v>0</v>
      </c>
      <c r="W22" s="321">
        <v>0</v>
      </c>
      <c r="X22" s="321">
        <v>0</v>
      </c>
      <c r="Y22" s="321">
        <v>1</v>
      </c>
      <c r="Z22" s="74">
        <f t="shared" si="2"/>
        <v>0</v>
      </c>
    </row>
    <row r="23" spans="1:26" x14ac:dyDescent="0.25">
      <c r="A23" s="5"/>
      <c r="B23" s="6"/>
      <c r="C23" s="52" t="s">
        <v>62</v>
      </c>
      <c r="D23" s="18" t="s">
        <v>42</v>
      </c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2">
        <f t="shared" si="0"/>
        <v>0</v>
      </c>
      <c r="U23" s="93">
        <f t="shared" si="1"/>
        <v>0</v>
      </c>
      <c r="V23" s="335"/>
      <c r="W23" s="100"/>
      <c r="X23" s="321">
        <v>0</v>
      </c>
      <c r="Y23" s="100"/>
      <c r="Z23" s="74">
        <f t="shared" si="2"/>
        <v>1</v>
      </c>
    </row>
    <row r="24" spans="1:26" x14ac:dyDescent="0.25">
      <c r="A24" s="5">
        <v>13</v>
      </c>
      <c r="B24" s="6" t="s">
        <v>63</v>
      </c>
      <c r="C24" s="6"/>
      <c r="D24" s="18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2">
        <f t="shared" si="0"/>
        <v>0</v>
      </c>
      <c r="U24" s="93">
        <f t="shared" si="1"/>
        <v>0</v>
      </c>
      <c r="V24" s="335"/>
      <c r="W24" s="100"/>
      <c r="X24" s="321">
        <v>0</v>
      </c>
      <c r="Y24" s="100"/>
      <c r="Z24" s="74">
        <f t="shared" si="2"/>
        <v>1</v>
      </c>
    </row>
    <row r="25" spans="1:26" x14ac:dyDescent="0.25">
      <c r="A25" s="5">
        <v>14</v>
      </c>
      <c r="B25" s="6" t="s">
        <v>64</v>
      </c>
      <c r="C25" s="6"/>
      <c r="D25" s="18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2">
        <f t="shared" si="0"/>
        <v>0</v>
      </c>
      <c r="U25" s="93">
        <f t="shared" si="1"/>
        <v>0</v>
      </c>
      <c r="V25" s="335"/>
      <c r="W25" s="100"/>
      <c r="X25" s="321">
        <v>0</v>
      </c>
      <c r="Y25" s="100"/>
      <c r="Z25" s="74">
        <f t="shared" si="2"/>
        <v>1</v>
      </c>
    </row>
    <row r="26" spans="1:26" x14ac:dyDescent="0.25">
      <c r="A26" s="5">
        <v>15</v>
      </c>
      <c r="B26" s="6" t="s">
        <v>65</v>
      </c>
      <c r="C26" s="6"/>
      <c r="D26" s="18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2">
        <f t="shared" si="0"/>
        <v>0</v>
      </c>
      <c r="U26" s="93">
        <f t="shared" si="1"/>
        <v>0</v>
      </c>
      <c r="V26" s="335"/>
      <c r="W26" s="100"/>
      <c r="X26" s="321">
        <v>0</v>
      </c>
      <c r="Y26" s="100"/>
      <c r="Z26" s="74">
        <f t="shared" si="2"/>
        <v>1</v>
      </c>
    </row>
    <row r="27" spans="1:26" x14ac:dyDescent="0.25">
      <c r="A27" s="20">
        <v>22</v>
      </c>
      <c r="B27" s="21" t="s">
        <v>66</v>
      </c>
      <c r="C27" s="21"/>
      <c r="D27" s="111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5">
        <f t="shared" si="0"/>
        <v>0</v>
      </c>
      <c r="U27" s="93">
        <f t="shared" si="1"/>
        <v>0</v>
      </c>
      <c r="V27" s="336"/>
      <c r="W27" s="101"/>
      <c r="X27" s="327">
        <v>0</v>
      </c>
      <c r="Y27" s="101"/>
      <c r="Z27" s="152">
        <f t="shared" si="2"/>
        <v>1</v>
      </c>
    </row>
    <row r="28" spans="1:26" s="1" customFormat="1" ht="15.75" thickBot="1" x14ac:dyDescent="0.3">
      <c r="A28" s="8">
        <v>23</v>
      </c>
      <c r="B28" s="9" t="s">
        <v>67</v>
      </c>
      <c r="C28" s="9"/>
      <c r="D28" s="59" t="s">
        <v>310</v>
      </c>
      <c r="E28" s="96">
        <f t="shared" ref="E28:S28" si="9">SUM(E3:E27)</f>
        <v>0</v>
      </c>
      <c r="F28" s="96">
        <f t="shared" si="9"/>
        <v>0</v>
      </c>
      <c r="G28" s="96">
        <f t="shared" si="9"/>
        <v>0</v>
      </c>
      <c r="H28" s="96">
        <f t="shared" si="9"/>
        <v>0</v>
      </c>
      <c r="I28" s="96">
        <f t="shared" si="9"/>
        <v>0</v>
      </c>
      <c r="J28" s="96">
        <f t="shared" si="9"/>
        <v>0</v>
      </c>
      <c r="K28" s="96">
        <f t="shared" si="9"/>
        <v>0</v>
      </c>
      <c r="L28" s="96">
        <f t="shared" si="9"/>
        <v>0</v>
      </c>
      <c r="M28" s="96">
        <f t="shared" si="9"/>
        <v>0</v>
      </c>
      <c r="N28" s="96">
        <f t="shared" si="9"/>
        <v>0</v>
      </c>
      <c r="O28" s="96">
        <f t="shared" si="9"/>
        <v>0</v>
      </c>
      <c r="P28" s="96">
        <f t="shared" si="9"/>
        <v>0</v>
      </c>
      <c r="Q28" s="96">
        <f t="shared" si="9"/>
        <v>0</v>
      </c>
      <c r="R28" s="96">
        <f t="shared" si="9"/>
        <v>0</v>
      </c>
      <c r="S28" s="96">
        <f t="shared" si="9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96">
        <f>SUMPRODUCT($T3:$T27,Y3:Y27)</f>
        <v>0</v>
      </c>
      <c r="Z28" s="102">
        <f>SUMPRODUCT($T3:$T27,Z3:Z27)</f>
        <v>0</v>
      </c>
    </row>
    <row r="29" spans="1:26" x14ac:dyDescent="0.25">
      <c r="A29" s="20">
        <v>26</v>
      </c>
      <c r="B29" s="21" t="s">
        <v>22</v>
      </c>
      <c r="C29" s="21"/>
      <c r="D29" s="60" t="s">
        <v>23</v>
      </c>
      <c r="E29" s="86">
        <f>'Provoz výchozí'!AG3</f>
        <v>2607760</v>
      </c>
      <c r="F29" s="86">
        <f>'Provoz výchozí'!AH3</f>
        <v>2607760</v>
      </c>
      <c r="G29" s="86">
        <f>'Provoz výchozí'!AI3</f>
        <v>2607760</v>
      </c>
      <c r="H29" s="86">
        <f>'Provoz výchozí'!AJ3</f>
        <v>2607760</v>
      </c>
      <c r="I29" s="86">
        <f>'Provoz výchozí'!AK3</f>
        <v>2607760</v>
      </c>
      <c r="J29" s="86">
        <f>'Provoz výchozí'!AL3</f>
        <v>2607760</v>
      </c>
      <c r="K29" s="86">
        <f>'Provoz výchozí'!AM3</f>
        <v>2607760</v>
      </c>
      <c r="L29" s="86">
        <f>'Provoz výchozí'!AN3</f>
        <v>2607760</v>
      </c>
      <c r="M29" s="86">
        <f>'Provoz výchozí'!AO3</f>
        <v>2607760</v>
      </c>
      <c r="N29" s="86">
        <f>'Provoz výchozí'!AP3</f>
        <v>2607760</v>
      </c>
      <c r="O29" s="86">
        <f>'Provoz výchozí'!AQ3</f>
        <v>2607760</v>
      </c>
      <c r="P29" s="86">
        <f>'Provoz výchozí'!AR3</f>
        <v>2607760</v>
      </c>
      <c r="Q29" s="86">
        <f>'Provoz výchozí'!AS3</f>
        <v>2607760</v>
      </c>
      <c r="R29" s="86">
        <f>'Provoz výchozí'!AT3</f>
        <v>2607760</v>
      </c>
      <c r="S29" s="86">
        <f>'Provoz výchozí'!AU3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Z29" si="10">$T29</f>
        <v>39116400</v>
      </c>
      <c r="Y29" s="86">
        <f t="shared" si="10"/>
        <v>39116400</v>
      </c>
      <c r="Z29" s="89">
        <f t="shared" si="10"/>
        <v>39116400</v>
      </c>
    </row>
    <row r="30" spans="1:26" s="1" customFormat="1" ht="15.75" thickBot="1" x14ac:dyDescent="0.3">
      <c r="A30" s="8">
        <v>27</v>
      </c>
      <c r="B30" s="9" t="s">
        <v>68</v>
      </c>
      <c r="C30" s="9"/>
      <c r="D30" s="59" t="s">
        <v>311</v>
      </c>
      <c r="E30" s="81">
        <f>IFERROR(E28/E29,0)</f>
        <v>0</v>
      </c>
      <c r="F30" s="2">
        <f t="shared" ref="F30:S30" si="11">IFERROR(F28/F29,0)</f>
        <v>0</v>
      </c>
      <c r="G30" s="2">
        <f t="shared" si="11"/>
        <v>0</v>
      </c>
      <c r="H30" s="2">
        <f t="shared" si="11"/>
        <v>0</v>
      </c>
      <c r="I30" s="2">
        <f t="shared" si="11"/>
        <v>0</v>
      </c>
      <c r="J30" s="2">
        <f t="shared" si="11"/>
        <v>0</v>
      </c>
      <c r="K30" s="2">
        <f t="shared" si="11"/>
        <v>0</v>
      </c>
      <c r="L30" s="2">
        <f t="shared" si="11"/>
        <v>0</v>
      </c>
      <c r="M30" s="2">
        <f t="shared" si="11"/>
        <v>0</v>
      </c>
      <c r="N30" s="2">
        <f t="shared" si="11"/>
        <v>0</v>
      </c>
      <c r="O30" s="2">
        <f t="shared" si="11"/>
        <v>0</v>
      </c>
      <c r="P30" s="2">
        <f t="shared" si="11"/>
        <v>0</v>
      </c>
      <c r="Q30" s="2">
        <f t="shared" si="11"/>
        <v>0</v>
      </c>
      <c r="R30" s="2">
        <f t="shared" si="11"/>
        <v>0</v>
      </c>
      <c r="S30" s="2">
        <f t="shared" si="11"/>
        <v>0</v>
      </c>
      <c r="T30" s="81">
        <f>T28/T29</f>
        <v>0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" si="12">IFERROR(X28/X29,0)</f>
        <v>0</v>
      </c>
      <c r="Y30" s="2">
        <f t="shared" ref="Y30:Z30" si="13">IFERROR(Y28/Y29,0)</f>
        <v>0</v>
      </c>
      <c r="Z30" s="23">
        <f t="shared" si="13"/>
        <v>0</v>
      </c>
    </row>
    <row r="31" spans="1:26" x14ac:dyDescent="0.25">
      <c r="A31" s="206"/>
      <c r="B31" s="195" t="s">
        <v>222</v>
      </c>
      <c r="C31" s="205"/>
      <c r="D31" s="195"/>
      <c r="E31" s="328" t="s">
        <v>36</v>
      </c>
      <c r="F31" s="329">
        <v>0.1</v>
      </c>
      <c r="G31" s="330">
        <f>F31</f>
        <v>0.1</v>
      </c>
      <c r="H31" s="330">
        <f t="shared" ref="H31" si="14">G31</f>
        <v>0.1</v>
      </c>
      <c r="I31" s="330">
        <f t="shared" ref="I31" si="15">H31</f>
        <v>0.1</v>
      </c>
      <c r="J31" s="330">
        <f t="shared" ref="J31" si="16">I31</f>
        <v>0.1</v>
      </c>
      <c r="K31" s="330">
        <f t="shared" ref="K31" si="17">J31</f>
        <v>0.1</v>
      </c>
      <c r="L31" s="330">
        <f t="shared" ref="L31" si="18">K31</f>
        <v>0.1</v>
      </c>
      <c r="M31" s="330">
        <f t="shared" ref="M31" si="19">L31</f>
        <v>0.1</v>
      </c>
      <c r="N31" s="330">
        <f t="shared" ref="N31" si="20">M31</f>
        <v>0.1</v>
      </c>
      <c r="O31" s="330">
        <f t="shared" ref="O31" si="21">N31</f>
        <v>0.1</v>
      </c>
      <c r="P31" s="330">
        <f t="shared" ref="P31" si="22">O31</f>
        <v>0.1</v>
      </c>
      <c r="Q31" s="330">
        <f t="shared" ref="Q31" si="23">P31</f>
        <v>0.1</v>
      </c>
      <c r="R31" s="330">
        <f t="shared" ref="R31" si="24">Q31</f>
        <v>0.1</v>
      </c>
      <c r="S31" s="331">
        <f t="shared" ref="S31" si="25">R31</f>
        <v>0.1</v>
      </c>
    </row>
    <row r="32" spans="1:26" ht="15.75" thickBot="1" x14ac:dyDescent="0.3">
      <c r="A32" s="198"/>
      <c r="B32" s="56" t="s">
        <v>183</v>
      </c>
      <c r="C32" s="2"/>
      <c r="D32" s="56"/>
      <c r="E32" s="332">
        <f t="shared" ref="E32:S32" si="26">1.2*$T$30</f>
        <v>0</v>
      </c>
      <c r="F32" s="197">
        <f t="shared" si="26"/>
        <v>0</v>
      </c>
      <c r="G32" s="197">
        <f t="shared" si="26"/>
        <v>0</v>
      </c>
      <c r="H32" s="197">
        <f t="shared" si="26"/>
        <v>0</v>
      </c>
      <c r="I32" s="197">
        <f t="shared" si="26"/>
        <v>0</v>
      </c>
      <c r="J32" s="197">
        <f t="shared" si="26"/>
        <v>0</v>
      </c>
      <c r="K32" s="197">
        <f t="shared" si="26"/>
        <v>0</v>
      </c>
      <c r="L32" s="197">
        <f t="shared" si="26"/>
        <v>0</v>
      </c>
      <c r="M32" s="197">
        <f t="shared" si="26"/>
        <v>0</v>
      </c>
      <c r="N32" s="197">
        <f t="shared" si="26"/>
        <v>0</v>
      </c>
      <c r="O32" s="197">
        <f t="shared" si="26"/>
        <v>0</v>
      </c>
      <c r="P32" s="197">
        <f t="shared" si="26"/>
        <v>0</v>
      </c>
      <c r="Q32" s="197">
        <f t="shared" si="26"/>
        <v>0</v>
      </c>
      <c r="R32" s="197">
        <f t="shared" si="26"/>
        <v>0</v>
      </c>
      <c r="S32" s="333">
        <f t="shared" si="26"/>
        <v>0</v>
      </c>
    </row>
  </sheetData>
  <sheetProtection algorithmName="SHA-512" hashValue="jDGah+wgbZJ9V1NT45RMgRqo2IW0Fwn79D37hej9JkpMKR9ZCFd3ytCPfYe6WN/+L7HKUet9zTIkOty986jKww==" saltValue="r/D/Nwy5S9lfVGZjm4QPgQ==" spinCount="100000" sheet="1" objects="1" scenarios="1"/>
  <mergeCells count="1">
    <mergeCell ref="V1:Z1"/>
  </mergeCells>
  <conditionalFormatting sqref="E30:S30">
    <cfRule type="cellIs" dxfId="28" priority="2" operator="greaterThan">
      <formula>E$32</formula>
    </cfRule>
  </conditionalFormatting>
  <conditionalFormatting sqref="F30:S30">
    <cfRule type="cellIs" dxfId="27" priority="1" operator="lessThan">
      <formula>E$30*(1-F$31)</formula>
    </cfRule>
    <cfRule type="cellIs" dxfId="26" priority="3" operator="greaterThan">
      <formula>E$30*(1+F$31)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12:C18 C22:C23 C95 C9" numberStoredAsText="1"/>
    <ignoredError sqref="Z3:Z2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K30"/>
  <sheetViews>
    <sheetView showGridLines="0" zoomScaleNormal="100" workbookViewId="0">
      <pane xSplit="4" topLeftCell="E1" activePane="topRight" state="frozen"/>
      <selection activeCell="H3" sqref="H3"/>
      <selection pane="topRight" activeCell="A30" sqref="A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28</v>
      </c>
      <c r="B1" s="76"/>
      <c r="C1" s="76"/>
      <c r="D1" s="109"/>
      <c r="E1" s="48" t="s">
        <v>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4" t="s">
        <v>5</v>
      </c>
      <c r="V1" s="398" t="s">
        <v>29</v>
      </c>
      <c r="W1" s="399"/>
      <c r="X1" s="399"/>
      <c r="Y1" s="400"/>
    </row>
    <row r="2" spans="1:25" ht="15.75" thickBot="1" x14ac:dyDescent="0.3">
      <c r="A2" s="10" t="s">
        <v>219</v>
      </c>
      <c r="B2" s="11"/>
      <c r="C2" s="12"/>
      <c r="D2" s="110"/>
      <c r="E2" s="12">
        <f>'Provoz výchozí'!AV2</f>
        <v>2029</v>
      </c>
      <c r="F2" s="12">
        <f>E2+1</f>
        <v>2030</v>
      </c>
      <c r="G2" s="12">
        <f t="shared" ref="G2" si="0">F2+1</f>
        <v>2031</v>
      </c>
      <c r="H2" s="12">
        <f t="shared" ref="H2" si="1">G2+1</f>
        <v>2032</v>
      </c>
      <c r="I2" s="12">
        <f t="shared" ref="I2" si="2">H2+1</f>
        <v>2033</v>
      </c>
      <c r="J2" s="12">
        <f t="shared" ref="J2" si="3">I2+1</f>
        <v>2034</v>
      </c>
      <c r="K2" s="12">
        <f t="shared" ref="K2" si="4">J2+1</f>
        <v>2035</v>
      </c>
      <c r="L2" s="12">
        <f t="shared" ref="L2" si="5">K2+1</f>
        <v>2036</v>
      </c>
      <c r="M2" s="12">
        <f t="shared" ref="M2" si="6">L2+1</f>
        <v>2037</v>
      </c>
      <c r="N2" s="12">
        <f t="shared" ref="N2" si="7">M2+1</f>
        <v>2038</v>
      </c>
      <c r="O2" s="12">
        <f t="shared" ref="O2" si="8">N2+1</f>
        <v>2039</v>
      </c>
      <c r="P2" s="12">
        <f t="shared" ref="P2" si="9">O2+1</f>
        <v>2040</v>
      </c>
      <c r="Q2" s="12">
        <f t="shared" ref="Q2" si="10">P2+1</f>
        <v>2041</v>
      </c>
      <c r="R2" s="12">
        <f t="shared" ref="R2" si="11">Q2+1</f>
        <v>2042</v>
      </c>
      <c r="S2" s="12">
        <f t="shared" ref="S2" si="12">R2+1</f>
        <v>2043</v>
      </c>
      <c r="T2" s="12">
        <f t="shared" ref="T2" si="13">S2+1</f>
        <v>2044</v>
      </c>
      <c r="U2" s="15" t="s">
        <v>30</v>
      </c>
      <c r="V2" s="15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83">
        <f>IFERROR('Model výchozí (MV)'!E3*'Provoz výchozí'!C$3/'Provoz výchozí'!AG$3,0)</f>
        <v>0</v>
      </c>
      <c r="F3" s="90">
        <f>IFERROR('Model výchozí (MV)'!E3*'Provoz výchozí'!D$3/'Provoz výchozí'!AG$3,0)+IFERROR('Model výchozí (MV)'!F3*'Provoz výchozí'!E$3/'Provoz výchozí'!AH$3,0)</f>
        <v>0</v>
      </c>
      <c r="G3" s="90">
        <f>IFERROR('Model výchozí (MV)'!F3*'Provoz výchozí'!F$3/'Provoz výchozí'!AH$3,0)+IFERROR('Model výchozí (MV)'!G3*'Provoz výchozí'!G$3/'Provoz výchozí'!AI$3,0)</f>
        <v>0</v>
      </c>
      <c r="H3" s="90">
        <f>IFERROR('Model výchozí (MV)'!G3*'Provoz výchozí'!H$3/'Provoz výchozí'!AI$3,0)+IFERROR('Model výchozí (MV)'!H3*'Provoz výchozí'!I$3/'Provoz výchozí'!AJ$3,0)</f>
        <v>0</v>
      </c>
      <c r="I3" s="90">
        <f>IFERROR('Model výchozí (MV)'!H3*'Provoz výchozí'!J$3/'Provoz výchozí'!AJ$3,0)+IFERROR('Model výchozí (MV)'!I3*'Provoz výchozí'!K$3/'Provoz výchozí'!AK$3,0)</f>
        <v>0</v>
      </c>
      <c r="J3" s="90">
        <f>IFERROR('Model výchozí (MV)'!I3*'Provoz výchozí'!K$3/'Provoz výchozí'!AK$3,0)+IFERROR('Model výchozí (MV)'!J3*'Provoz výchozí'!L$3/'Provoz výchozí'!AL$3,0)</f>
        <v>0</v>
      </c>
      <c r="K3" s="90">
        <f>IFERROR('Model výchozí (MV)'!J3*'Provoz výchozí'!L$3/'Provoz výchozí'!AL$3,0)+IFERROR('Model výchozí (MV)'!K3*'Provoz výchozí'!M$3/'Provoz výchozí'!AM$3,0)</f>
        <v>0</v>
      </c>
      <c r="L3" s="90">
        <f>IFERROR('Model výchozí (MV)'!K3*'Provoz výchozí'!M$3/'Provoz výchozí'!AM$3,0)+IFERROR('Model výchozí (MV)'!L3*'Provoz výchozí'!N$3/'Provoz výchozí'!AN$3,0)</f>
        <v>0</v>
      </c>
      <c r="M3" s="90">
        <f>IFERROR('Model výchozí (MV)'!L3*'Provoz výchozí'!N$3/'Provoz výchozí'!AN$3,0)+IFERROR('Model výchozí (MV)'!M3*'Provoz výchozí'!O$3/'Provoz výchozí'!AO$3,0)</f>
        <v>0</v>
      </c>
      <c r="N3" s="90">
        <f>IFERROR('Model výchozí (MV)'!M3*'Provoz výchozí'!O$3/'Provoz výchozí'!AO$3,0)+IFERROR('Model výchozí (MV)'!N3*'Provoz výchozí'!P$3/'Provoz výchozí'!AP$3,0)</f>
        <v>0</v>
      </c>
      <c r="O3" s="90">
        <f>IFERROR('Model výchozí (MV)'!N3*'Provoz výchozí'!P$3/'Provoz výchozí'!AP$3,0)+IFERROR('Model výchozí (MV)'!O3*'Provoz výchozí'!Q$3/'Provoz výchozí'!AQ$3,0)</f>
        <v>0</v>
      </c>
      <c r="P3" s="90">
        <f>IFERROR('Model výchozí (MV)'!O3*'Provoz výchozí'!Q$3/'Provoz výchozí'!AQ$3,0)+IFERROR('Model výchozí (MV)'!P3*'Provoz výchozí'!R$3/'Provoz výchozí'!AR$3,0)</f>
        <v>0</v>
      </c>
      <c r="Q3" s="90">
        <f>IFERROR('Model výchozí (MV)'!P3*'Provoz výchozí'!R$3/'Provoz výchozí'!AR$3,0)+IFERROR('Model výchozí (MV)'!Q3*'Provoz výchozí'!S$3/'Provoz výchozí'!AS$3,0)</f>
        <v>0</v>
      </c>
      <c r="R3" s="90">
        <f>IFERROR('Model výchozí (MV)'!Q3*'Provoz výchozí'!S$3/'Provoz výchozí'!AS$3,0)+IFERROR('Model výchozí (MV)'!R3*'Provoz výchozí'!T$3/'Provoz výchozí'!AT$3,0)</f>
        <v>0</v>
      </c>
      <c r="S3" s="90">
        <f>IFERROR('Model výchozí (MV)'!R3*'Provoz výchozí'!T$3/'Provoz výchozí'!AT$3,0)+IFERROR('Model výchozí (MV)'!S3*'Provoz výchozí'!U$3/'Provoz výchozí'!AU$3,0)</f>
        <v>0</v>
      </c>
      <c r="T3" s="90">
        <f>IFERROR('Model výchozí (MV)'!S3*'Provoz výchozí'!N$3/'Provoz výchozí'!AU$3,0)</f>
        <v>0</v>
      </c>
      <c r="U3" s="82">
        <f t="shared" ref="U3:U29" si="14">SUM(E3:T3)</f>
        <v>0</v>
      </c>
      <c r="V3" s="290">
        <f>'Model výchozí (MV)'!V3</f>
        <v>0</v>
      </c>
      <c r="W3" s="154">
        <f>'Model výchozí (MV)'!W3</f>
        <v>0</v>
      </c>
      <c r="X3" s="154">
        <f>'Model výchozí (MV)'!Y3</f>
        <v>0</v>
      </c>
      <c r="Y3" s="79">
        <f>'Model výchozí (MV)'!Z3</f>
        <v>1</v>
      </c>
    </row>
    <row r="4" spans="1:25" x14ac:dyDescent="0.25">
      <c r="A4" s="5"/>
      <c r="B4" s="6"/>
      <c r="C4" s="52">
        <v>1.2</v>
      </c>
      <c r="D4" s="18" t="s">
        <v>179</v>
      </c>
      <c r="E4" s="90">
        <f>IFERROR('Model výchozí (MV)'!E4*'Provoz výchozí'!C$3/'Provoz výchozí'!AG$3,0)</f>
        <v>0</v>
      </c>
      <c r="F4" s="90">
        <f>IFERROR('Model výchozí (MV)'!E4*'Provoz výchozí'!D$3/'Provoz výchozí'!AG$3,0)+IFERROR('Model výchozí (MV)'!F4*'Provoz výchozí'!E$3/'Provoz výchozí'!AH$3,0)</f>
        <v>0</v>
      </c>
      <c r="G4" s="90">
        <f>IFERROR('Model výchozí (MV)'!F4*'Provoz výchozí'!F$3/'Provoz výchozí'!AH$3,0)+IFERROR('Model výchozí (MV)'!G4*'Provoz výchozí'!G$3/'Provoz výchozí'!AI$3,0)</f>
        <v>0</v>
      </c>
      <c r="H4" s="90">
        <f>IFERROR('Model výchozí (MV)'!G4*'Provoz výchozí'!H$3/'Provoz výchozí'!AI$3,0)+IFERROR('Model výchozí (MV)'!H4*'Provoz výchozí'!I$3/'Provoz výchozí'!AJ$3,0)</f>
        <v>0</v>
      </c>
      <c r="I4" s="90">
        <f>IFERROR('Model výchozí (MV)'!H4*'Provoz výchozí'!J$3/'Provoz výchozí'!AJ$3,0)+IFERROR('Model výchozí (MV)'!I4*'Provoz výchozí'!K$3/'Provoz výchozí'!AK$3,0)</f>
        <v>0</v>
      </c>
      <c r="J4" s="90">
        <f>IFERROR('Model výchozí (MV)'!I4*'Provoz výchozí'!K$3/'Provoz výchozí'!AK$3,0)+IFERROR('Model výchozí (MV)'!J4*'Provoz výchozí'!L$3/'Provoz výchozí'!AL$3,0)</f>
        <v>0</v>
      </c>
      <c r="K4" s="90">
        <f>IFERROR('Model výchozí (MV)'!J4*'Provoz výchozí'!L$3/'Provoz výchozí'!AL$3,0)+IFERROR('Model výchozí (MV)'!K4*'Provoz výchozí'!M$3/'Provoz výchozí'!AM$3,0)</f>
        <v>0</v>
      </c>
      <c r="L4" s="90">
        <f>IFERROR('Model výchozí (MV)'!K4*'Provoz výchozí'!M$3/'Provoz výchozí'!AM$3,0)+IFERROR('Model výchozí (MV)'!L4*'Provoz výchozí'!N$3/'Provoz výchozí'!AN$3,0)</f>
        <v>0</v>
      </c>
      <c r="M4" s="90">
        <f>IFERROR('Model výchozí (MV)'!L4*'Provoz výchozí'!N$3/'Provoz výchozí'!AN$3,0)+IFERROR('Model výchozí (MV)'!M4*'Provoz výchozí'!O$3/'Provoz výchozí'!AO$3,0)</f>
        <v>0</v>
      </c>
      <c r="N4" s="90">
        <f>IFERROR('Model výchozí (MV)'!M4*'Provoz výchozí'!O$3/'Provoz výchozí'!AO$3,0)+IFERROR('Model výchozí (MV)'!N4*'Provoz výchozí'!P$3/'Provoz výchozí'!AP$3,0)</f>
        <v>0</v>
      </c>
      <c r="O4" s="90">
        <f>IFERROR('Model výchozí (MV)'!N4*'Provoz výchozí'!P$3/'Provoz výchozí'!AP$3,0)+IFERROR('Model výchozí (MV)'!O4*'Provoz výchozí'!Q$3/'Provoz výchozí'!AQ$3,0)</f>
        <v>0</v>
      </c>
      <c r="P4" s="90">
        <f>IFERROR('Model výchozí (MV)'!O4*'Provoz výchozí'!Q$3/'Provoz výchozí'!AQ$3,0)+IFERROR('Model výchozí (MV)'!P4*'Provoz výchozí'!R$3/'Provoz výchozí'!AR$3,0)</f>
        <v>0</v>
      </c>
      <c r="Q4" s="90">
        <f>IFERROR('Model výchozí (MV)'!P4*'Provoz výchozí'!R$3/'Provoz výchozí'!AR$3,0)+IFERROR('Model výchozí (MV)'!Q4*'Provoz výchozí'!S$3/'Provoz výchozí'!AS$3,0)</f>
        <v>0</v>
      </c>
      <c r="R4" s="90">
        <f>IFERROR('Model výchozí (MV)'!Q4*'Provoz výchozí'!S$3/'Provoz výchozí'!AS$3,0)+IFERROR('Model výchozí (MV)'!R4*'Provoz výchozí'!T$3/'Provoz výchozí'!AT$3,0)</f>
        <v>0</v>
      </c>
      <c r="S4" s="90">
        <f>IFERROR('Model výchozí (MV)'!R4*'Provoz výchozí'!T$3/'Provoz výchozí'!AT$3,0)+IFERROR('Model výchozí (MV)'!S4*'Provoz výchozí'!U$3/'Provoz výchozí'!AU$3,0)</f>
        <v>0</v>
      </c>
      <c r="T4" s="90">
        <f>IFERROR('Model výchozí (MV)'!S4*'Provoz výchozí'!N$3/'Provoz výchozí'!AU$3,0)</f>
        <v>0</v>
      </c>
      <c r="U4" s="92">
        <f t="shared" si="14"/>
        <v>0</v>
      </c>
      <c r="V4" s="291">
        <f>'Model výchozí (MV)'!V4</f>
        <v>0</v>
      </c>
      <c r="W4" s="74">
        <f>'Model výchozí (MV)'!W4</f>
        <v>0</v>
      </c>
      <c r="X4" s="74">
        <f>'Model výchozí (MV)'!Y4</f>
        <v>0</v>
      </c>
      <c r="Y4" s="68">
        <f>'Model výchozí (MV)'!Z4</f>
        <v>1</v>
      </c>
    </row>
    <row r="5" spans="1:25" x14ac:dyDescent="0.25">
      <c r="A5" s="5">
        <v>2</v>
      </c>
      <c r="B5" s="6" t="s">
        <v>38</v>
      </c>
      <c r="C5" s="52"/>
      <c r="D5" s="18"/>
      <c r="E5" s="90">
        <f>IFERROR('Model výchozí (MV)'!E5*'Provoz výchozí'!C$3/'Provoz výchozí'!AG$3,0)</f>
        <v>0</v>
      </c>
      <c r="F5" s="90">
        <f>IFERROR('Model výchozí (MV)'!E5*'Provoz výchozí'!D$3/'Provoz výchozí'!AG$3,0)+IFERROR('Model výchozí (MV)'!F5*'Provoz výchozí'!E$3/'Provoz výchozí'!AH$3,0)</f>
        <v>0</v>
      </c>
      <c r="G5" s="90">
        <f>IFERROR('Model výchozí (MV)'!F5*'Provoz výchozí'!F$3/'Provoz výchozí'!AH$3,0)+IFERROR('Model výchozí (MV)'!G5*'Provoz výchozí'!G$3/'Provoz výchozí'!AI$3,0)</f>
        <v>0</v>
      </c>
      <c r="H5" s="90">
        <f>IFERROR('Model výchozí (MV)'!G5*'Provoz výchozí'!H$3/'Provoz výchozí'!AI$3,0)+IFERROR('Model výchozí (MV)'!H5*'Provoz výchozí'!I$3/'Provoz výchozí'!AJ$3,0)</f>
        <v>0</v>
      </c>
      <c r="I5" s="90">
        <f>IFERROR('Model výchozí (MV)'!H5*'Provoz výchozí'!J$3/'Provoz výchozí'!AJ$3,0)+IFERROR('Model výchozí (MV)'!I5*'Provoz výchozí'!K$3/'Provoz výchozí'!AK$3,0)</f>
        <v>0</v>
      </c>
      <c r="J5" s="90">
        <f>IFERROR('Model výchozí (MV)'!I5*'Provoz výchozí'!K$3/'Provoz výchozí'!AK$3,0)+IFERROR('Model výchozí (MV)'!J5*'Provoz výchozí'!L$3/'Provoz výchozí'!AL$3,0)</f>
        <v>0</v>
      </c>
      <c r="K5" s="90">
        <f>IFERROR('Model výchozí (MV)'!J5*'Provoz výchozí'!L$3/'Provoz výchozí'!AL$3,0)+IFERROR('Model výchozí (MV)'!K5*'Provoz výchozí'!M$3/'Provoz výchozí'!AM$3,0)</f>
        <v>0</v>
      </c>
      <c r="L5" s="90">
        <f>IFERROR('Model výchozí (MV)'!K5*'Provoz výchozí'!M$3/'Provoz výchozí'!AM$3,0)+IFERROR('Model výchozí (MV)'!L5*'Provoz výchozí'!N$3/'Provoz výchozí'!AN$3,0)</f>
        <v>0</v>
      </c>
      <c r="M5" s="90">
        <f>IFERROR('Model výchozí (MV)'!L5*'Provoz výchozí'!N$3/'Provoz výchozí'!AN$3,0)+IFERROR('Model výchozí (MV)'!M5*'Provoz výchozí'!O$3/'Provoz výchozí'!AO$3,0)</f>
        <v>0</v>
      </c>
      <c r="N5" s="90">
        <f>IFERROR('Model výchozí (MV)'!M5*'Provoz výchozí'!O$3/'Provoz výchozí'!AO$3,0)+IFERROR('Model výchozí (MV)'!N5*'Provoz výchozí'!P$3/'Provoz výchozí'!AP$3,0)</f>
        <v>0</v>
      </c>
      <c r="O5" s="90">
        <f>IFERROR('Model výchozí (MV)'!N5*'Provoz výchozí'!P$3/'Provoz výchozí'!AP$3,0)+IFERROR('Model výchozí (MV)'!O5*'Provoz výchozí'!Q$3/'Provoz výchozí'!AQ$3,0)</f>
        <v>0</v>
      </c>
      <c r="P5" s="90">
        <f>IFERROR('Model výchozí (MV)'!O5*'Provoz výchozí'!Q$3/'Provoz výchozí'!AQ$3,0)+IFERROR('Model výchozí (MV)'!P5*'Provoz výchozí'!R$3/'Provoz výchozí'!AR$3,0)</f>
        <v>0</v>
      </c>
      <c r="Q5" s="90">
        <f>IFERROR('Model výchozí (MV)'!P5*'Provoz výchozí'!R$3/'Provoz výchozí'!AR$3,0)+IFERROR('Model výchozí (MV)'!Q5*'Provoz výchozí'!S$3/'Provoz výchozí'!AS$3,0)</f>
        <v>0</v>
      </c>
      <c r="R5" s="90">
        <f>IFERROR('Model výchozí (MV)'!Q5*'Provoz výchozí'!S$3/'Provoz výchozí'!AS$3,0)+IFERROR('Model výchozí (MV)'!R5*'Provoz výchozí'!T$3/'Provoz výchozí'!AT$3,0)</f>
        <v>0</v>
      </c>
      <c r="S5" s="90">
        <f>IFERROR('Model výchozí (MV)'!R5*'Provoz výchozí'!T$3/'Provoz výchozí'!AT$3,0)+IFERROR('Model výchozí (MV)'!S5*'Provoz výchozí'!U$3/'Provoz výchozí'!AU$3,0)</f>
        <v>0</v>
      </c>
      <c r="T5" s="90">
        <f>IFERROR('Model výchozí (MV)'!S5*'Provoz výchozí'!N$3/'Provoz výchozí'!AU$3,0)</f>
        <v>0</v>
      </c>
      <c r="U5" s="92">
        <f t="shared" si="14"/>
        <v>0</v>
      </c>
      <c r="V5" s="291">
        <f>'Model výchozí (MV)'!V5</f>
        <v>0</v>
      </c>
      <c r="W5" s="74">
        <f>'Model výchozí (MV)'!W5</f>
        <v>0</v>
      </c>
      <c r="X5" s="74">
        <f>'Model výchozí (MV)'!Y5</f>
        <v>0</v>
      </c>
      <c r="Y5" s="68">
        <f>'Model výchozí (MV)'!Z5</f>
        <v>1</v>
      </c>
    </row>
    <row r="6" spans="1:25" x14ac:dyDescent="0.25">
      <c r="A6" s="5">
        <v>3</v>
      </c>
      <c r="B6" s="6" t="s">
        <v>39</v>
      </c>
      <c r="C6" s="52"/>
      <c r="D6" s="18"/>
      <c r="E6" s="90">
        <f>IFERROR('Model výchozí (MV)'!E6*'Provoz výchozí'!C$3/'Provoz výchozí'!AG$3,0)</f>
        <v>0</v>
      </c>
      <c r="F6" s="90">
        <f>IFERROR('Model výchozí (MV)'!E6*'Provoz výchozí'!D$3/'Provoz výchozí'!AG$3,0)+IFERROR('Model výchozí (MV)'!F6*'Provoz výchozí'!E$3/'Provoz výchozí'!AH$3,0)</f>
        <v>0</v>
      </c>
      <c r="G6" s="90">
        <f>IFERROR('Model výchozí (MV)'!F6*'Provoz výchozí'!F$3/'Provoz výchozí'!AH$3,0)+IFERROR('Model výchozí (MV)'!G6*'Provoz výchozí'!G$3/'Provoz výchozí'!AI$3,0)</f>
        <v>0</v>
      </c>
      <c r="H6" s="90">
        <f>IFERROR('Model výchozí (MV)'!G6*'Provoz výchozí'!H$3/'Provoz výchozí'!AI$3,0)+IFERROR('Model výchozí (MV)'!H6*'Provoz výchozí'!I$3/'Provoz výchozí'!AJ$3,0)</f>
        <v>0</v>
      </c>
      <c r="I6" s="90">
        <f>IFERROR('Model výchozí (MV)'!H6*'Provoz výchozí'!J$3/'Provoz výchozí'!AJ$3,0)+IFERROR('Model výchozí (MV)'!I6*'Provoz výchozí'!K$3/'Provoz výchozí'!AK$3,0)</f>
        <v>0</v>
      </c>
      <c r="J6" s="90">
        <f>IFERROR('Model výchozí (MV)'!I6*'Provoz výchozí'!K$3/'Provoz výchozí'!AK$3,0)+IFERROR('Model výchozí (MV)'!J6*'Provoz výchozí'!L$3/'Provoz výchozí'!AL$3,0)</f>
        <v>0</v>
      </c>
      <c r="K6" s="90">
        <f>IFERROR('Model výchozí (MV)'!J6*'Provoz výchozí'!L$3/'Provoz výchozí'!AL$3,0)+IFERROR('Model výchozí (MV)'!K6*'Provoz výchozí'!M$3/'Provoz výchozí'!AM$3,0)</f>
        <v>0</v>
      </c>
      <c r="L6" s="90">
        <f>IFERROR('Model výchozí (MV)'!K6*'Provoz výchozí'!M$3/'Provoz výchozí'!AM$3,0)+IFERROR('Model výchozí (MV)'!L6*'Provoz výchozí'!N$3/'Provoz výchozí'!AN$3,0)</f>
        <v>0</v>
      </c>
      <c r="M6" s="90">
        <f>IFERROR('Model výchozí (MV)'!L6*'Provoz výchozí'!N$3/'Provoz výchozí'!AN$3,0)+IFERROR('Model výchozí (MV)'!M6*'Provoz výchozí'!O$3/'Provoz výchozí'!AO$3,0)</f>
        <v>0</v>
      </c>
      <c r="N6" s="90">
        <f>IFERROR('Model výchozí (MV)'!M6*'Provoz výchozí'!O$3/'Provoz výchozí'!AO$3,0)+IFERROR('Model výchozí (MV)'!N6*'Provoz výchozí'!P$3/'Provoz výchozí'!AP$3,0)</f>
        <v>0</v>
      </c>
      <c r="O6" s="90">
        <f>IFERROR('Model výchozí (MV)'!N6*'Provoz výchozí'!P$3/'Provoz výchozí'!AP$3,0)+IFERROR('Model výchozí (MV)'!O6*'Provoz výchozí'!Q$3/'Provoz výchozí'!AQ$3,0)</f>
        <v>0</v>
      </c>
      <c r="P6" s="90">
        <f>IFERROR('Model výchozí (MV)'!O6*'Provoz výchozí'!Q$3/'Provoz výchozí'!AQ$3,0)+IFERROR('Model výchozí (MV)'!P6*'Provoz výchozí'!R$3/'Provoz výchozí'!AR$3,0)</f>
        <v>0</v>
      </c>
      <c r="Q6" s="90">
        <f>IFERROR('Model výchozí (MV)'!P6*'Provoz výchozí'!R$3/'Provoz výchozí'!AR$3,0)+IFERROR('Model výchozí (MV)'!Q6*'Provoz výchozí'!S$3/'Provoz výchozí'!AS$3,0)</f>
        <v>0</v>
      </c>
      <c r="R6" s="90">
        <f>IFERROR('Model výchozí (MV)'!Q6*'Provoz výchozí'!S$3/'Provoz výchozí'!AS$3,0)+IFERROR('Model výchozí (MV)'!R6*'Provoz výchozí'!T$3/'Provoz výchozí'!AT$3,0)</f>
        <v>0</v>
      </c>
      <c r="S6" s="90">
        <f>IFERROR('Model výchozí (MV)'!R6*'Provoz výchozí'!T$3/'Provoz výchozí'!AT$3,0)+IFERROR('Model výchozí (MV)'!S6*'Provoz výchozí'!U$3/'Provoz výchozí'!AU$3,0)</f>
        <v>0</v>
      </c>
      <c r="T6" s="90">
        <f>IFERROR('Model výchozí (MV)'!S6*'Provoz výchozí'!N$3/'Provoz výchozí'!AU$3,0)</f>
        <v>0</v>
      </c>
      <c r="U6" s="92">
        <f t="shared" si="14"/>
        <v>0</v>
      </c>
      <c r="V6" s="291">
        <f>'Model výchozí (MV)'!V6</f>
        <v>0</v>
      </c>
      <c r="W6" s="74">
        <f>'Model výchozí (MV)'!W6</f>
        <v>0</v>
      </c>
      <c r="X6" s="74">
        <f>'Model výchozí (MV)'!Y6</f>
        <v>0</v>
      </c>
      <c r="Y6" s="68">
        <f>'Model výchozí (MV)'!Z6</f>
        <v>1</v>
      </c>
    </row>
    <row r="7" spans="1:25" x14ac:dyDescent="0.25">
      <c r="A7" s="5">
        <v>4</v>
      </c>
      <c r="B7" s="6" t="s">
        <v>40</v>
      </c>
      <c r="C7" s="52"/>
      <c r="D7" s="18"/>
      <c r="E7" s="90">
        <f>IFERROR('Model výchozí (MV)'!E7*'Provoz výchozí'!C$3/'Provoz výchozí'!AG$3,0)</f>
        <v>0</v>
      </c>
      <c r="F7" s="90">
        <f>IFERROR('Model výchozí (MV)'!E7*'Provoz výchozí'!D$3/'Provoz výchozí'!AG$3,0)+IFERROR('Model výchozí (MV)'!F7*'Provoz výchozí'!E$3/'Provoz výchozí'!AH$3,0)</f>
        <v>0</v>
      </c>
      <c r="G7" s="90">
        <f>IFERROR('Model výchozí (MV)'!F7*'Provoz výchozí'!F$3/'Provoz výchozí'!AH$3,0)+IFERROR('Model výchozí (MV)'!G7*'Provoz výchozí'!G$3/'Provoz výchozí'!AI$3,0)</f>
        <v>0</v>
      </c>
      <c r="H7" s="90">
        <f>IFERROR('Model výchozí (MV)'!G7*'Provoz výchozí'!H$3/'Provoz výchozí'!AI$3,0)+IFERROR('Model výchozí (MV)'!H7*'Provoz výchozí'!I$3/'Provoz výchozí'!AJ$3,0)</f>
        <v>0</v>
      </c>
      <c r="I7" s="90">
        <f>IFERROR('Model výchozí (MV)'!H7*'Provoz výchozí'!J$3/'Provoz výchozí'!AJ$3,0)+IFERROR('Model výchozí (MV)'!I7*'Provoz výchozí'!K$3/'Provoz výchozí'!AK$3,0)</f>
        <v>0</v>
      </c>
      <c r="J7" s="90">
        <f>IFERROR('Model výchozí (MV)'!I7*'Provoz výchozí'!K$3/'Provoz výchozí'!AK$3,0)+IFERROR('Model výchozí (MV)'!J7*'Provoz výchozí'!L$3/'Provoz výchozí'!AL$3,0)</f>
        <v>0</v>
      </c>
      <c r="K7" s="90">
        <f>IFERROR('Model výchozí (MV)'!J7*'Provoz výchozí'!L$3/'Provoz výchozí'!AL$3,0)+IFERROR('Model výchozí (MV)'!K7*'Provoz výchozí'!M$3/'Provoz výchozí'!AM$3,0)</f>
        <v>0</v>
      </c>
      <c r="L7" s="90">
        <f>IFERROR('Model výchozí (MV)'!K7*'Provoz výchozí'!M$3/'Provoz výchozí'!AM$3,0)+IFERROR('Model výchozí (MV)'!L7*'Provoz výchozí'!N$3/'Provoz výchozí'!AN$3,0)</f>
        <v>0</v>
      </c>
      <c r="M7" s="90">
        <f>IFERROR('Model výchozí (MV)'!L7*'Provoz výchozí'!N$3/'Provoz výchozí'!AN$3,0)+IFERROR('Model výchozí (MV)'!M7*'Provoz výchozí'!O$3/'Provoz výchozí'!AO$3,0)</f>
        <v>0</v>
      </c>
      <c r="N7" s="90">
        <f>IFERROR('Model výchozí (MV)'!M7*'Provoz výchozí'!O$3/'Provoz výchozí'!AO$3,0)+IFERROR('Model výchozí (MV)'!N7*'Provoz výchozí'!P$3/'Provoz výchozí'!AP$3,0)</f>
        <v>0</v>
      </c>
      <c r="O7" s="90">
        <f>IFERROR('Model výchozí (MV)'!N7*'Provoz výchozí'!P$3/'Provoz výchozí'!AP$3,0)+IFERROR('Model výchozí (MV)'!O7*'Provoz výchozí'!Q$3/'Provoz výchozí'!AQ$3,0)</f>
        <v>0</v>
      </c>
      <c r="P7" s="90">
        <f>IFERROR('Model výchozí (MV)'!O7*'Provoz výchozí'!Q$3/'Provoz výchozí'!AQ$3,0)+IFERROR('Model výchozí (MV)'!P7*'Provoz výchozí'!R$3/'Provoz výchozí'!AR$3,0)</f>
        <v>0</v>
      </c>
      <c r="Q7" s="90">
        <f>IFERROR('Model výchozí (MV)'!P7*'Provoz výchozí'!R$3/'Provoz výchozí'!AR$3,0)+IFERROR('Model výchozí (MV)'!Q7*'Provoz výchozí'!S$3/'Provoz výchozí'!AS$3,0)</f>
        <v>0</v>
      </c>
      <c r="R7" s="90">
        <f>IFERROR('Model výchozí (MV)'!Q7*'Provoz výchozí'!S$3/'Provoz výchozí'!AS$3,0)+IFERROR('Model výchozí (MV)'!R7*'Provoz výchozí'!T$3/'Provoz výchozí'!AT$3,0)</f>
        <v>0</v>
      </c>
      <c r="S7" s="90">
        <f>IFERROR('Model výchozí (MV)'!R7*'Provoz výchozí'!T$3/'Provoz výchozí'!AT$3,0)+IFERROR('Model výchozí (MV)'!S7*'Provoz výchozí'!U$3/'Provoz výchozí'!AU$3,0)</f>
        <v>0</v>
      </c>
      <c r="T7" s="90">
        <f>IFERROR('Model výchozí (MV)'!S7*'Provoz výchozí'!N$3/'Provoz výchozí'!AU$3,0)</f>
        <v>0</v>
      </c>
      <c r="U7" s="92">
        <f t="shared" si="14"/>
        <v>0</v>
      </c>
      <c r="V7" s="291">
        <f>'Model výchozí (MV)'!V7</f>
        <v>0</v>
      </c>
      <c r="W7" s="74">
        <f>'Model výchozí (MV)'!W7</f>
        <v>0</v>
      </c>
      <c r="X7" s="74">
        <f>'Model výchozí (MV)'!Y7</f>
        <v>0</v>
      </c>
      <c r="Y7" s="68">
        <f>'Model výchozí (MV)'!Z7</f>
        <v>1</v>
      </c>
    </row>
    <row r="8" spans="1:25" x14ac:dyDescent="0.25">
      <c r="A8" s="5">
        <v>5</v>
      </c>
      <c r="B8" s="6" t="s">
        <v>41</v>
      </c>
      <c r="C8" s="52">
        <v>5.0999999999999996</v>
      </c>
      <c r="D8" s="19" t="s">
        <v>261</v>
      </c>
      <c r="E8" s="90">
        <f>IFERROR('Model výchozí (MV)'!E8*'Provoz výchozí'!C$3/'Provoz výchozí'!AG$3,0)</f>
        <v>0</v>
      </c>
      <c r="F8" s="90">
        <f>IFERROR('Model výchozí (MV)'!E8*'Provoz výchozí'!D$3/'Provoz výchozí'!AG$3,0)+IFERROR('Model výchozí (MV)'!F8*'Provoz výchozí'!E$3/'Provoz výchozí'!AH$3,0)</f>
        <v>0</v>
      </c>
      <c r="G8" s="90">
        <f>IFERROR('Model výchozí (MV)'!F8*'Provoz výchozí'!F$3/'Provoz výchozí'!AH$3,0)+IFERROR('Model výchozí (MV)'!G8*'Provoz výchozí'!G$3/'Provoz výchozí'!AI$3,0)</f>
        <v>0</v>
      </c>
      <c r="H8" s="90">
        <f>IFERROR('Model výchozí (MV)'!G8*'Provoz výchozí'!H$3/'Provoz výchozí'!AI$3,0)+IFERROR('Model výchozí (MV)'!H8*'Provoz výchozí'!I$3/'Provoz výchozí'!AJ$3,0)</f>
        <v>0</v>
      </c>
      <c r="I8" s="90">
        <f>IFERROR('Model výchozí (MV)'!H8*'Provoz výchozí'!J$3/'Provoz výchozí'!AJ$3,0)+IFERROR('Model výchozí (MV)'!I8*'Provoz výchozí'!K$3/'Provoz výchozí'!AK$3,0)</f>
        <v>0</v>
      </c>
      <c r="J8" s="90">
        <f>IFERROR('Model výchozí (MV)'!I8*'Provoz výchozí'!K$3/'Provoz výchozí'!AK$3,0)+IFERROR('Model výchozí (MV)'!J8*'Provoz výchozí'!L$3/'Provoz výchozí'!AL$3,0)</f>
        <v>0</v>
      </c>
      <c r="K8" s="90">
        <f>IFERROR('Model výchozí (MV)'!J8*'Provoz výchozí'!L$3/'Provoz výchozí'!AL$3,0)+IFERROR('Model výchozí (MV)'!K8*'Provoz výchozí'!M$3/'Provoz výchozí'!AM$3,0)</f>
        <v>0</v>
      </c>
      <c r="L8" s="90">
        <f>IFERROR('Model výchozí (MV)'!K8*'Provoz výchozí'!M$3/'Provoz výchozí'!AM$3,0)+IFERROR('Model výchozí (MV)'!L8*'Provoz výchozí'!N$3/'Provoz výchozí'!AN$3,0)</f>
        <v>0</v>
      </c>
      <c r="M8" s="90">
        <f>IFERROR('Model výchozí (MV)'!L8*'Provoz výchozí'!N$3/'Provoz výchozí'!AN$3,0)+IFERROR('Model výchozí (MV)'!M8*'Provoz výchozí'!O$3/'Provoz výchozí'!AO$3,0)</f>
        <v>0</v>
      </c>
      <c r="N8" s="90">
        <f>IFERROR('Model výchozí (MV)'!M8*'Provoz výchozí'!O$3/'Provoz výchozí'!AO$3,0)+IFERROR('Model výchozí (MV)'!N8*'Provoz výchozí'!P$3/'Provoz výchozí'!AP$3,0)</f>
        <v>0</v>
      </c>
      <c r="O8" s="90">
        <f>IFERROR('Model výchozí (MV)'!N8*'Provoz výchozí'!P$3/'Provoz výchozí'!AP$3,0)+IFERROR('Model výchozí (MV)'!O8*'Provoz výchozí'!Q$3/'Provoz výchozí'!AQ$3,0)</f>
        <v>0</v>
      </c>
      <c r="P8" s="90">
        <f>IFERROR('Model výchozí (MV)'!O8*'Provoz výchozí'!Q$3/'Provoz výchozí'!AQ$3,0)+IFERROR('Model výchozí (MV)'!P8*'Provoz výchozí'!R$3/'Provoz výchozí'!AR$3,0)</f>
        <v>0</v>
      </c>
      <c r="Q8" s="90">
        <f>IFERROR('Model výchozí (MV)'!P8*'Provoz výchozí'!R$3/'Provoz výchozí'!AR$3,0)+IFERROR('Model výchozí (MV)'!Q8*'Provoz výchozí'!S$3/'Provoz výchozí'!AS$3,0)</f>
        <v>0</v>
      </c>
      <c r="R8" s="90">
        <f>IFERROR('Model výchozí (MV)'!Q8*'Provoz výchozí'!S$3/'Provoz výchozí'!AS$3,0)+IFERROR('Model výchozí (MV)'!R8*'Provoz výchozí'!T$3/'Provoz výchozí'!AT$3,0)</f>
        <v>0</v>
      </c>
      <c r="S8" s="90">
        <f>IFERROR('Model výchozí (MV)'!R8*'Provoz výchozí'!T$3/'Provoz výchozí'!AT$3,0)+IFERROR('Model výchozí (MV)'!S8*'Provoz výchozí'!U$3/'Provoz výchozí'!AU$3,0)</f>
        <v>0</v>
      </c>
      <c r="T8" s="90">
        <f>IFERROR('Model výchozí (MV)'!S8*'Provoz výchozí'!N$3/'Provoz výchozí'!AU$3,0)</f>
        <v>0</v>
      </c>
      <c r="U8" s="92">
        <f t="shared" si="14"/>
        <v>0</v>
      </c>
      <c r="V8" s="291">
        <f>'Model výchozí (MV)'!V8</f>
        <v>0</v>
      </c>
      <c r="W8" s="74">
        <f>'Model výchozí (MV)'!W8</f>
        <v>0</v>
      </c>
      <c r="X8" s="74">
        <f>'Model výchozí (MV)'!Y8</f>
        <v>1</v>
      </c>
      <c r="Y8" s="68">
        <f>'Model výchozí (MV)'!Z8</f>
        <v>0</v>
      </c>
    </row>
    <row r="9" spans="1:25" x14ac:dyDescent="0.25">
      <c r="A9" s="5"/>
      <c r="B9" s="6"/>
      <c r="C9" s="52" t="s">
        <v>221</v>
      </c>
      <c r="D9" s="19" t="s">
        <v>42</v>
      </c>
      <c r="E9" s="90">
        <f>IFERROR('Model výchozí (MV)'!E9*'Provoz výchozí'!C$3/'Provoz výchozí'!AG$3,0)</f>
        <v>0</v>
      </c>
      <c r="F9" s="90">
        <f>IFERROR('Model výchozí (MV)'!E9*'Provoz výchozí'!D$3/'Provoz výchozí'!AG$3,0)+IFERROR('Model výchozí (MV)'!F9*'Provoz výchozí'!E$3/'Provoz výchozí'!AH$3,0)</f>
        <v>0</v>
      </c>
      <c r="G9" s="90">
        <f>IFERROR('Model výchozí (MV)'!F9*'Provoz výchozí'!F$3/'Provoz výchozí'!AH$3,0)+IFERROR('Model výchozí (MV)'!G9*'Provoz výchozí'!G$3/'Provoz výchozí'!AI$3,0)</f>
        <v>0</v>
      </c>
      <c r="H9" s="90">
        <f>IFERROR('Model výchozí (MV)'!G9*'Provoz výchozí'!H$3/'Provoz výchozí'!AI$3,0)+IFERROR('Model výchozí (MV)'!H9*'Provoz výchozí'!I$3/'Provoz výchozí'!AJ$3,0)</f>
        <v>0</v>
      </c>
      <c r="I9" s="90">
        <f>IFERROR('Model výchozí (MV)'!H9*'Provoz výchozí'!J$3/'Provoz výchozí'!AJ$3,0)+IFERROR('Model výchozí (MV)'!I9*'Provoz výchozí'!K$3/'Provoz výchozí'!AK$3,0)</f>
        <v>0</v>
      </c>
      <c r="J9" s="90">
        <f>IFERROR('Model výchozí (MV)'!I9*'Provoz výchozí'!K$3/'Provoz výchozí'!AK$3,0)+IFERROR('Model výchozí (MV)'!J9*'Provoz výchozí'!L$3/'Provoz výchozí'!AL$3,0)</f>
        <v>0</v>
      </c>
      <c r="K9" s="90">
        <f>IFERROR('Model výchozí (MV)'!J9*'Provoz výchozí'!L$3/'Provoz výchozí'!AL$3,0)+IFERROR('Model výchozí (MV)'!K9*'Provoz výchozí'!M$3/'Provoz výchozí'!AM$3,0)</f>
        <v>0</v>
      </c>
      <c r="L9" s="90">
        <f>IFERROR('Model výchozí (MV)'!K9*'Provoz výchozí'!M$3/'Provoz výchozí'!AM$3,0)+IFERROR('Model výchozí (MV)'!L9*'Provoz výchozí'!N$3/'Provoz výchozí'!AN$3,0)</f>
        <v>0</v>
      </c>
      <c r="M9" s="90">
        <f>IFERROR('Model výchozí (MV)'!L9*'Provoz výchozí'!N$3/'Provoz výchozí'!AN$3,0)+IFERROR('Model výchozí (MV)'!M9*'Provoz výchozí'!O$3/'Provoz výchozí'!AO$3,0)</f>
        <v>0</v>
      </c>
      <c r="N9" s="90">
        <f>IFERROR('Model výchozí (MV)'!M9*'Provoz výchozí'!O$3/'Provoz výchozí'!AO$3,0)+IFERROR('Model výchozí (MV)'!N9*'Provoz výchozí'!P$3/'Provoz výchozí'!AP$3,0)</f>
        <v>0</v>
      </c>
      <c r="O9" s="90">
        <f>IFERROR('Model výchozí (MV)'!N9*'Provoz výchozí'!P$3/'Provoz výchozí'!AP$3,0)+IFERROR('Model výchozí (MV)'!O9*'Provoz výchozí'!Q$3/'Provoz výchozí'!AQ$3,0)</f>
        <v>0</v>
      </c>
      <c r="P9" s="90">
        <f>IFERROR('Model výchozí (MV)'!O9*'Provoz výchozí'!Q$3/'Provoz výchozí'!AQ$3,0)+IFERROR('Model výchozí (MV)'!P9*'Provoz výchozí'!R$3/'Provoz výchozí'!AR$3,0)</f>
        <v>0</v>
      </c>
      <c r="Q9" s="90">
        <f>IFERROR('Model výchozí (MV)'!P9*'Provoz výchozí'!R$3/'Provoz výchozí'!AR$3,0)+IFERROR('Model výchozí (MV)'!Q9*'Provoz výchozí'!S$3/'Provoz výchozí'!AS$3,0)</f>
        <v>0</v>
      </c>
      <c r="R9" s="90">
        <f>IFERROR('Model výchozí (MV)'!Q9*'Provoz výchozí'!S$3/'Provoz výchozí'!AS$3,0)+IFERROR('Model výchozí (MV)'!R9*'Provoz výchozí'!T$3/'Provoz výchozí'!AT$3,0)</f>
        <v>0</v>
      </c>
      <c r="S9" s="90">
        <f>IFERROR('Model výchozí (MV)'!R9*'Provoz výchozí'!T$3/'Provoz výchozí'!AT$3,0)+IFERROR('Model výchozí (MV)'!S9*'Provoz výchozí'!U$3/'Provoz výchozí'!AU$3,0)</f>
        <v>0</v>
      </c>
      <c r="T9" s="90">
        <f>IFERROR('Model výchozí (MV)'!S9*'Provoz výchozí'!N$3/'Provoz výchozí'!AU$3,0)</f>
        <v>0</v>
      </c>
      <c r="U9" s="92">
        <f t="shared" si="14"/>
        <v>0</v>
      </c>
      <c r="V9" s="291">
        <f>'Model výchozí (MV)'!V9</f>
        <v>0</v>
      </c>
      <c r="W9" s="74">
        <f>'Model výchozí (MV)'!W9</f>
        <v>0</v>
      </c>
      <c r="X9" s="74">
        <f>'Model výchozí (MV)'!Y9</f>
        <v>0</v>
      </c>
      <c r="Y9" s="68">
        <f>'Model výchozí (MV)'!Z9</f>
        <v>1</v>
      </c>
    </row>
    <row r="10" spans="1:25" x14ac:dyDescent="0.25">
      <c r="A10" s="5">
        <v>6</v>
      </c>
      <c r="B10" s="6" t="s">
        <v>43</v>
      </c>
      <c r="C10" s="52"/>
      <c r="D10" s="18"/>
      <c r="E10" s="90">
        <f>IFERROR('Model výchozí (MV)'!E10*'Provoz výchozí'!C$3/'Provoz výchozí'!AG$3,0)</f>
        <v>0</v>
      </c>
      <c r="F10" s="90">
        <f>IFERROR('Model výchozí (MV)'!E10*'Provoz výchozí'!D$3/'Provoz výchozí'!AG$3,0)+IFERROR('Model výchozí (MV)'!F10*'Provoz výchozí'!E$3/'Provoz výchozí'!AH$3,0)</f>
        <v>0</v>
      </c>
      <c r="G10" s="90">
        <f>IFERROR('Model výchozí (MV)'!F10*'Provoz výchozí'!F$3/'Provoz výchozí'!AH$3,0)+IFERROR('Model výchozí (MV)'!G10*'Provoz výchozí'!G$3/'Provoz výchozí'!AI$3,0)</f>
        <v>0</v>
      </c>
      <c r="H10" s="90">
        <f>IFERROR('Model výchozí (MV)'!G10*'Provoz výchozí'!H$3/'Provoz výchozí'!AI$3,0)+IFERROR('Model výchozí (MV)'!H10*'Provoz výchozí'!I$3/'Provoz výchozí'!AJ$3,0)</f>
        <v>0</v>
      </c>
      <c r="I10" s="90">
        <f>IFERROR('Model výchozí (MV)'!H10*'Provoz výchozí'!J$3/'Provoz výchozí'!AJ$3,0)+IFERROR('Model výchozí (MV)'!I10*'Provoz výchozí'!K$3/'Provoz výchozí'!AK$3,0)</f>
        <v>0</v>
      </c>
      <c r="J10" s="90">
        <f>IFERROR('Model výchozí (MV)'!I10*'Provoz výchozí'!K$3/'Provoz výchozí'!AK$3,0)+IFERROR('Model výchozí (MV)'!J10*'Provoz výchozí'!L$3/'Provoz výchozí'!AL$3,0)</f>
        <v>0</v>
      </c>
      <c r="K10" s="90">
        <f>IFERROR('Model výchozí (MV)'!J10*'Provoz výchozí'!L$3/'Provoz výchozí'!AL$3,0)+IFERROR('Model výchozí (MV)'!K10*'Provoz výchozí'!M$3/'Provoz výchozí'!AM$3,0)</f>
        <v>0</v>
      </c>
      <c r="L10" s="90">
        <f>IFERROR('Model výchozí (MV)'!K10*'Provoz výchozí'!M$3/'Provoz výchozí'!AM$3,0)+IFERROR('Model výchozí (MV)'!L10*'Provoz výchozí'!N$3/'Provoz výchozí'!AN$3,0)</f>
        <v>0</v>
      </c>
      <c r="M10" s="90">
        <f>IFERROR('Model výchozí (MV)'!L10*'Provoz výchozí'!N$3/'Provoz výchozí'!AN$3,0)+IFERROR('Model výchozí (MV)'!M10*'Provoz výchozí'!O$3/'Provoz výchozí'!AO$3,0)</f>
        <v>0</v>
      </c>
      <c r="N10" s="90">
        <f>IFERROR('Model výchozí (MV)'!M10*'Provoz výchozí'!O$3/'Provoz výchozí'!AO$3,0)+IFERROR('Model výchozí (MV)'!N10*'Provoz výchozí'!P$3/'Provoz výchozí'!AP$3,0)</f>
        <v>0</v>
      </c>
      <c r="O10" s="90">
        <f>IFERROR('Model výchozí (MV)'!N10*'Provoz výchozí'!P$3/'Provoz výchozí'!AP$3,0)+IFERROR('Model výchozí (MV)'!O10*'Provoz výchozí'!Q$3/'Provoz výchozí'!AQ$3,0)</f>
        <v>0</v>
      </c>
      <c r="P10" s="90">
        <f>IFERROR('Model výchozí (MV)'!O10*'Provoz výchozí'!Q$3/'Provoz výchozí'!AQ$3,0)+IFERROR('Model výchozí (MV)'!P10*'Provoz výchozí'!R$3/'Provoz výchozí'!AR$3,0)</f>
        <v>0</v>
      </c>
      <c r="Q10" s="90">
        <f>IFERROR('Model výchozí (MV)'!P10*'Provoz výchozí'!R$3/'Provoz výchozí'!AR$3,0)+IFERROR('Model výchozí (MV)'!Q10*'Provoz výchozí'!S$3/'Provoz výchozí'!AS$3,0)</f>
        <v>0</v>
      </c>
      <c r="R10" s="90">
        <f>IFERROR('Model výchozí (MV)'!Q10*'Provoz výchozí'!S$3/'Provoz výchozí'!AS$3,0)+IFERROR('Model výchozí (MV)'!R10*'Provoz výchozí'!T$3/'Provoz výchozí'!AT$3,0)</f>
        <v>0</v>
      </c>
      <c r="S10" s="90">
        <f>IFERROR('Model výchozí (MV)'!R10*'Provoz výchozí'!T$3/'Provoz výchozí'!AT$3,0)+IFERROR('Model výchozí (MV)'!S10*'Provoz výchozí'!U$3/'Provoz výchozí'!AU$3,0)</f>
        <v>0</v>
      </c>
      <c r="T10" s="90">
        <f>IFERROR('Model výchozí (MV)'!S10*'Provoz výchozí'!N$3/'Provoz výchozí'!AU$3,0)</f>
        <v>0</v>
      </c>
      <c r="U10" s="92">
        <f t="shared" si="14"/>
        <v>0</v>
      </c>
      <c r="V10" s="291">
        <f>'Model výchozí (MV)'!V10</f>
        <v>0</v>
      </c>
      <c r="W10" s="74">
        <f>'Model výchozí (MV)'!W10</f>
        <v>0</v>
      </c>
      <c r="X10" s="74">
        <f>'Model výchozí (MV)'!Y10</f>
        <v>1</v>
      </c>
      <c r="Y10" s="68">
        <f>'Model výchozí (MV)'!Z10</f>
        <v>0</v>
      </c>
    </row>
    <row r="11" spans="1:25" x14ac:dyDescent="0.25">
      <c r="A11" s="5">
        <v>7</v>
      </c>
      <c r="B11" s="6" t="s">
        <v>44</v>
      </c>
      <c r="C11" s="52">
        <v>7.1</v>
      </c>
      <c r="D11" s="18" t="s">
        <v>45</v>
      </c>
      <c r="E11" s="90">
        <f>IFERROR('Model výchozí (MV)'!E11*'Provoz výchozí'!C$3/'Provoz výchozí'!AG$3,0)</f>
        <v>0</v>
      </c>
      <c r="F11" s="90">
        <f>IFERROR('Model výchozí (MV)'!E11*'Provoz výchozí'!D$3/'Provoz výchozí'!AG$3,0)+IFERROR('Model výchozí (MV)'!F11*'Provoz výchozí'!E$3/'Provoz výchozí'!AH$3,0)</f>
        <v>0</v>
      </c>
      <c r="G11" s="90">
        <f>IFERROR('Model výchozí (MV)'!F11*'Provoz výchozí'!F$3/'Provoz výchozí'!AH$3,0)+IFERROR('Model výchozí (MV)'!G11*'Provoz výchozí'!G$3/'Provoz výchozí'!AI$3,0)</f>
        <v>0</v>
      </c>
      <c r="H11" s="90">
        <f>IFERROR('Model výchozí (MV)'!G11*'Provoz výchozí'!H$3/'Provoz výchozí'!AI$3,0)+IFERROR('Model výchozí (MV)'!H11*'Provoz výchozí'!I$3/'Provoz výchozí'!AJ$3,0)</f>
        <v>0</v>
      </c>
      <c r="I11" s="90">
        <f>IFERROR('Model výchozí (MV)'!H11*'Provoz výchozí'!J$3/'Provoz výchozí'!AJ$3,0)+IFERROR('Model výchozí (MV)'!I11*'Provoz výchozí'!K$3/'Provoz výchozí'!AK$3,0)</f>
        <v>0</v>
      </c>
      <c r="J11" s="90">
        <f>IFERROR('Model výchozí (MV)'!I11*'Provoz výchozí'!K$3/'Provoz výchozí'!AK$3,0)+IFERROR('Model výchozí (MV)'!J11*'Provoz výchozí'!L$3/'Provoz výchozí'!AL$3,0)</f>
        <v>0</v>
      </c>
      <c r="K11" s="90">
        <f>IFERROR('Model výchozí (MV)'!J11*'Provoz výchozí'!L$3/'Provoz výchozí'!AL$3,0)+IFERROR('Model výchozí (MV)'!K11*'Provoz výchozí'!M$3/'Provoz výchozí'!AM$3,0)</f>
        <v>0</v>
      </c>
      <c r="L11" s="90">
        <f>IFERROR('Model výchozí (MV)'!K11*'Provoz výchozí'!M$3/'Provoz výchozí'!AM$3,0)+IFERROR('Model výchozí (MV)'!L11*'Provoz výchozí'!N$3/'Provoz výchozí'!AN$3,0)</f>
        <v>0</v>
      </c>
      <c r="M11" s="90">
        <f>IFERROR('Model výchozí (MV)'!L11*'Provoz výchozí'!N$3/'Provoz výchozí'!AN$3,0)+IFERROR('Model výchozí (MV)'!M11*'Provoz výchozí'!O$3/'Provoz výchozí'!AO$3,0)</f>
        <v>0</v>
      </c>
      <c r="N11" s="90">
        <f>IFERROR('Model výchozí (MV)'!M11*'Provoz výchozí'!O$3/'Provoz výchozí'!AO$3,0)+IFERROR('Model výchozí (MV)'!N11*'Provoz výchozí'!P$3/'Provoz výchozí'!AP$3,0)</f>
        <v>0</v>
      </c>
      <c r="O11" s="90">
        <f>IFERROR('Model výchozí (MV)'!N11*'Provoz výchozí'!P$3/'Provoz výchozí'!AP$3,0)+IFERROR('Model výchozí (MV)'!O11*'Provoz výchozí'!Q$3/'Provoz výchozí'!AQ$3,0)</f>
        <v>0</v>
      </c>
      <c r="P11" s="90">
        <f>IFERROR('Model výchozí (MV)'!O11*'Provoz výchozí'!Q$3/'Provoz výchozí'!AQ$3,0)+IFERROR('Model výchozí (MV)'!P11*'Provoz výchozí'!R$3/'Provoz výchozí'!AR$3,0)</f>
        <v>0</v>
      </c>
      <c r="Q11" s="90">
        <f>IFERROR('Model výchozí (MV)'!P11*'Provoz výchozí'!R$3/'Provoz výchozí'!AR$3,0)+IFERROR('Model výchozí (MV)'!Q11*'Provoz výchozí'!S$3/'Provoz výchozí'!AS$3,0)</f>
        <v>0</v>
      </c>
      <c r="R11" s="90">
        <f>IFERROR('Model výchozí (MV)'!Q11*'Provoz výchozí'!S$3/'Provoz výchozí'!AS$3,0)+IFERROR('Model výchozí (MV)'!R11*'Provoz výchozí'!T$3/'Provoz výchozí'!AT$3,0)</f>
        <v>0</v>
      </c>
      <c r="S11" s="90">
        <f>IFERROR('Model výchozí (MV)'!R11*'Provoz výchozí'!T$3/'Provoz výchozí'!AT$3,0)+IFERROR('Model výchozí (MV)'!S11*'Provoz výchozí'!U$3/'Provoz výchozí'!AU$3,0)</f>
        <v>0</v>
      </c>
      <c r="T11" s="90">
        <f>IFERROR('Model výchozí (MV)'!S11*'Provoz výchozí'!N$3/'Provoz výchozí'!AU$3,0)</f>
        <v>0</v>
      </c>
      <c r="U11" s="92">
        <f t="shared" si="14"/>
        <v>0</v>
      </c>
      <c r="V11" s="291">
        <f>'Model výchozí (MV)'!V11</f>
        <v>0</v>
      </c>
      <c r="W11" s="74">
        <f>'Model výchozí (MV)'!W11</f>
        <v>0</v>
      </c>
      <c r="X11" s="74">
        <f>'Model výchozí (MV)'!Y11</f>
        <v>0</v>
      </c>
      <c r="Y11" s="68">
        <f>'Model výchozí (MV)'!Z11</f>
        <v>1</v>
      </c>
    </row>
    <row r="12" spans="1:25" x14ac:dyDescent="0.25">
      <c r="A12" s="5"/>
      <c r="B12" s="6"/>
      <c r="C12" s="52" t="s">
        <v>46</v>
      </c>
      <c r="D12" s="18" t="s">
        <v>47</v>
      </c>
      <c r="E12" s="90">
        <f>IFERROR('Model výchozí (MV)'!E12*'Provoz výchozí'!C$3/'Provoz výchozí'!AG$3,0)</f>
        <v>0</v>
      </c>
      <c r="F12" s="90">
        <f>IFERROR('Model výchozí (MV)'!E12*'Provoz výchozí'!D$3/'Provoz výchozí'!AG$3,0)+IFERROR('Model výchozí (MV)'!F12*'Provoz výchozí'!E$3/'Provoz výchozí'!AH$3,0)</f>
        <v>0</v>
      </c>
      <c r="G12" s="90">
        <f>IFERROR('Model výchozí (MV)'!F12*'Provoz výchozí'!F$3/'Provoz výchozí'!AH$3,0)+IFERROR('Model výchozí (MV)'!G12*'Provoz výchozí'!G$3/'Provoz výchozí'!AI$3,0)</f>
        <v>0</v>
      </c>
      <c r="H12" s="90">
        <f>IFERROR('Model výchozí (MV)'!G12*'Provoz výchozí'!H$3/'Provoz výchozí'!AI$3,0)+IFERROR('Model výchozí (MV)'!H12*'Provoz výchozí'!I$3/'Provoz výchozí'!AJ$3,0)</f>
        <v>0</v>
      </c>
      <c r="I12" s="90">
        <f>IFERROR('Model výchozí (MV)'!H12*'Provoz výchozí'!J$3/'Provoz výchozí'!AJ$3,0)+IFERROR('Model výchozí (MV)'!I12*'Provoz výchozí'!K$3/'Provoz výchozí'!AK$3,0)</f>
        <v>0</v>
      </c>
      <c r="J12" s="90">
        <f>IFERROR('Model výchozí (MV)'!I12*'Provoz výchozí'!K$3/'Provoz výchozí'!AK$3,0)+IFERROR('Model výchozí (MV)'!J12*'Provoz výchozí'!L$3/'Provoz výchozí'!AL$3,0)</f>
        <v>0</v>
      </c>
      <c r="K12" s="90">
        <f>IFERROR('Model výchozí (MV)'!J12*'Provoz výchozí'!L$3/'Provoz výchozí'!AL$3,0)+IFERROR('Model výchozí (MV)'!K12*'Provoz výchozí'!M$3/'Provoz výchozí'!AM$3,0)</f>
        <v>0</v>
      </c>
      <c r="L12" s="90">
        <f>IFERROR('Model výchozí (MV)'!K12*'Provoz výchozí'!M$3/'Provoz výchozí'!AM$3,0)+IFERROR('Model výchozí (MV)'!L12*'Provoz výchozí'!N$3/'Provoz výchozí'!AN$3,0)</f>
        <v>0</v>
      </c>
      <c r="M12" s="90">
        <f>IFERROR('Model výchozí (MV)'!L12*'Provoz výchozí'!N$3/'Provoz výchozí'!AN$3,0)+IFERROR('Model výchozí (MV)'!M12*'Provoz výchozí'!O$3/'Provoz výchozí'!AO$3,0)</f>
        <v>0</v>
      </c>
      <c r="N12" s="90">
        <f>IFERROR('Model výchozí (MV)'!M12*'Provoz výchozí'!O$3/'Provoz výchozí'!AO$3,0)+IFERROR('Model výchozí (MV)'!N12*'Provoz výchozí'!P$3/'Provoz výchozí'!AP$3,0)</f>
        <v>0</v>
      </c>
      <c r="O12" s="90">
        <f>IFERROR('Model výchozí (MV)'!N12*'Provoz výchozí'!P$3/'Provoz výchozí'!AP$3,0)+IFERROR('Model výchozí (MV)'!O12*'Provoz výchozí'!Q$3/'Provoz výchozí'!AQ$3,0)</f>
        <v>0</v>
      </c>
      <c r="P12" s="90">
        <f>IFERROR('Model výchozí (MV)'!O12*'Provoz výchozí'!Q$3/'Provoz výchozí'!AQ$3,0)+IFERROR('Model výchozí (MV)'!P12*'Provoz výchozí'!R$3/'Provoz výchozí'!AR$3,0)</f>
        <v>0</v>
      </c>
      <c r="Q12" s="90">
        <f>IFERROR('Model výchozí (MV)'!P12*'Provoz výchozí'!R$3/'Provoz výchozí'!AR$3,0)+IFERROR('Model výchozí (MV)'!Q12*'Provoz výchozí'!S$3/'Provoz výchozí'!AS$3,0)</f>
        <v>0</v>
      </c>
      <c r="R12" s="90">
        <f>IFERROR('Model výchozí (MV)'!Q12*'Provoz výchozí'!S$3/'Provoz výchozí'!AS$3,0)+IFERROR('Model výchozí (MV)'!R12*'Provoz výchozí'!T$3/'Provoz výchozí'!AT$3,0)</f>
        <v>0</v>
      </c>
      <c r="S12" s="90">
        <f>IFERROR('Model výchozí (MV)'!R12*'Provoz výchozí'!T$3/'Provoz výchozí'!AT$3,0)+IFERROR('Model výchozí (MV)'!S12*'Provoz výchozí'!U$3/'Provoz výchozí'!AU$3,0)</f>
        <v>0</v>
      </c>
      <c r="T12" s="90">
        <f>IFERROR('Model výchozí (MV)'!S12*'Provoz výchozí'!N$3/'Provoz výchozí'!AU$3,0)</f>
        <v>0</v>
      </c>
      <c r="U12" s="92">
        <f t="shared" si="14"/>
        <v>0</v>
      </c>
      <c r="V12" s="291">
        <f>'Model výchozí (MV)'!V12</f>
        <v>0</v>
      </c>
      <c r="W12" s="74">
        <f>'Model výchozí (MV)'!W12</f>
        <v>0</v>
      </c>
      <c r="X12" s="74">
        <f>'Model výchozí (MV)'!Y12</f>
        <v>0</v>
      </c>
      <c r="Y12" s="68">
        <f>'Model výchozí (MV)'!Z12</f>
        <v>1</v>
      </c>
    </row>
    <row r="13" spans="1:25" x14ac:dyDescent="0.25">
      <c r="A13" s="5"/>
      <c r="B13" s="6"/>
      <c r="C13" s="52" t="s">
        <v>48</v>
      </c>
      <c r="D13" s="18" t="s">
        <v>49</v>
      </c>
      <c r="E13" s="90">
        <f>IFERROR('Model výchozí (MV)'!E13*'Provoz výchozí'!C$3/'Provoz výchozí'!AG$3,0)</f>
        <v>0</v>
      </c>
      <c r="F13" s="90">
        <f>IFERROR('Model výchozí (MV)'!E13*'Provoz výchozí'!D$3/'Provoz výchozí'!AG$3,0)+IFERROR('Model výchozí (MV)'!F13*'Provoz výchozí'!E$3/'Provoz výchozí'!AH$3,0)</f>
        <v>0</v>
      </c>
      <c r="G13" s="90">
        <f>IFERROR('Model výchozí (MV)'!F13*'Provoz výchozí'!F$3/'Provoz výchozí'!AH$3,0)+IFERROR('Model výchozí (MV)'!G13*'Provoz výchozí'!G$3/'Provoz výchozí'!AI$3,0)</f>
        <v>0</v>
      </c>
      <c r="H13" s="90">
        <f>IFERROR('Model výchozí (MV)'!G13*'Provoz výchozí'!H$3/'Provoz výchozí'!AI$3,0)+IFERROR('Model výchozí (MV)'!H13*'Provoz výchozí'!I$3/'Provoz výchozí'!AJ$3,0)</f>
        <v>0</v>
      </c>
      <c r="I13" s="90">
        <f>IFERROR('Model výchozí (MV)'!H13*'Provoz výchozí'!J$3/'Provoz výchozí'!AJ$3,0)+IFERROR('Model výchozí (MV)'!I13*'Provoz výchozí'!K$3/'Provoz výchozí'!AK$3,0)</f>
        <v>0</v>
      </c>
      <c r="J13" s="90">
        <f>IFERROR('Model výchozí (MV)'!I13*'Provoz výchozí'!K$3/'Provoz výchozí'!AK$3,0)+IFERROR('Model výchozí (MV)'!J13*'Provoz výchozí'!L$3/'Provoz výchozí'!AL$3,0)</f>
        <v>0</v>
      </c>
      <c r="K13" s="90">
        <f>IFERROR('Model výchozí (MV)'!J13*'Provoz výchozí'!L$3/'Provoz výchozí'!AL$3,0)+IFERROR('Model výchozí (MV)'!K13*'Provoz výchozí'!M$3/'Provoz výchozí'!AM$3,0)</f>
        <v>0</v>
      </c>
      <c r="L13" s="90">
        <f>IFERROR('Model výchozí (MV)'!K13*'Provoz výchozí'!M$3/'Provoz výchozí'!AM$3,0)+IFERROR('Model výchozí (MV)'!L13*'Provoz výchozí'!N$3/'Provoz výchozí'!AN$3,0)</f>
        <v>0</v>
      </c>
      <c r="M13" s="90">
        <f>IFERROR('Model výchozí (MV)'!L13*'Provoz výchozí'!N$3/'Provoz výchozí'!AN$3,0)+IFERROR('Model výchozí (MV)'!M13*'Provoz výchozí'!O$3/'Provoz výchozí'!AO$3,0)</f>
        <v>0</v>
      </c>
      <c r="N13" s="90">
        <f>IFERROR('Model výchozí (MV)'!M13*'Provoz výchozí'!O$3/'Provoz výchozí'!AO$3,0)+IFERROR('Model výchozí (MV)'!N13*'Provoz výchozí'!P$3/'Provoz výchozí'!AP$3,0)</f>
        <v>0</v>
      </c>
      <c r="O13" s="90">
        <f>IFERROR('Model výchozí (MV)'!N13*'Provoz výchozí'!P$3/'Provoz výchozí'!AP$3,0)+IFERROR('Model výchozí (MV)'!O13*'Provoz výchozí'!Q$3/'Provoz výchozí'!AQ$3,0)</f>
        <v>0</v>
      </c>
      <c r="P13" s="90">
        <f>IFERROR('Model výchozí (MV)'!O13*'Provoz výchozí'!Q$3/'Provoz výchozí'!AQ$3,0)+IFERROR('Model výchozí (MV)'!P13*'Provoz výchozí'!R$3/'Provoz výchozí'!AR$3,0)</f>
        <v>0</v>
      </c>
      <c r="Q13" s="90">
        <f>IFERROR('Model výchozí (MV)'!P13*'Provoz výchozí'!R$3/'Provoz výchozí'!AR$3,0)+IFERROR('Model výchozí (MV)'!Q13*'Provoz výchozí'!S$3/'Provoz výchozí'!AS$3,0)</f>
        <v>0</v>
      </c>
      <c r="R13" s="90">
        <f>IFERROR('Model výchozí (MV)'!Q13*'Provoz výchozí'!S$3/'Provoz výchozí'!AS$3,0)+IFERROR('Model výchozí (MV)'!R13*'Provoz výchozí'!T$3/'Provoz výchozí'!AT$3,0)</f>
        <v>0</v>
      </c>
      <c r="S13" s="90">
        <f>IFERROR('Model výchozí (MV)'!R13*'Provoz výchozí'!T$3/'Provoz výchozí'!AT$3,0)+IFERROR('Model výchozí (MV)'!S13*'Provoz výchozí'!U$3/'Provoz výchozí'!AU$3,0)</f>
        <v>0</v>
      </c>
      <c r="T13" s="90">
        <f>IFERROR('Model výchozí (MV)'!S13*'Provoz výchozí'!N$3/'Provoz výchozí'!AU$3,0)</f>
        <v>0</v>
      </c>
      <c r="U13" s="92">
        <f t="shared" si="14"/>
        <v>0</v>
      </c>
      <c r="V13" s="291">
        <f>'Model výchozí (MV)'!V13</f>
        <v>0</v>
      </c>
      <c r="W13" s="74">
        <f>'Model výchozí (MV)'!W13</f>
        <v>0</v>
      </c>
      <c r="X13" s="74">
        <f>'Model výchozí (MV)'!Y13</f>
        <v>0</v>
      </c>
      <c r="Y13" s="68">
        <f>'Model výchozí (MV)'!Z13</f>
        <v>1</v>
      </c>
    </row>
    <row r="14" spans="1:25" x14ac:dyDescent="0.25">
      <c r="A14" s="5"/>
      <c r="B14" s="6"/>
      <c r="C14" s="52" t="s">
        <v>50</v>
      </c>
      <c r="D14" s="18" t="s">
        <v>51</v>
      </c>
      <c r="E14" s="90">
        <f>IFERROR('Model výchozí (MV)'!E14*'Provoz výchozí'!C$3/'Provoz výchozí'!AG$3,0)</f>
        <v>0</v>
      </c>
      <c r="F14" s="90">
        <f>IFERROR('Model výchozí (MV)'!E14*'Provoz výchozí'!D$3/'Provoz výchozí'!AG$3,0)+IFERROR('Model výchozí (MV)'!F14*'Provoz výchozí'!E$3/'Provoz výchozí'!AH$3,0)</f>
        <v>0</v>
      </c>
      <c r="G14" s="90">
        <f>IFERROR('Model výchozí (MV)'!F14*'Provoz výchozí'!F$3/'Provoz výchozí'!AH$3,0)+IFERROR('Model výchozí (MV)'!G14*'Provoz výchozí'!G$3/'Provoz výchozí'!AI$3,0)</f>
        <v>0</v>
      </c>
      <c r="H14" s="90">
        <f>IFERROR('Model výchozí (MV)'!G14*'Provoz výchozí'!H$3/'Provoz výchozí'!AI$3,0)+IFERROR('Model výchozí (MV)'!H14*'Provoz výchozí'!I$3/'Provoz výchozí'!AJ$3,0)</f>
        <v>0</v>
      </c>
      <c r="I14" s="90">
        <f>IFERROR('Model výchozí (MV)'!H14*'Provoz výchozí'!J$3/'Provoz výchozí'!AJ$3,0)+IFERROR('Model výchozí (MV)'!I14*'Provoz výchozí'!K$3/'Provoz výchozí'!AK$3,0)</f>
        <v>0</v>
      </c>
      <c r="J14" s="90">
        <f>IFERROR('Model výchozí (MV)'!I14*'Provoz výchozí'!K$3/'Provoz výchozí'!AK$3,0)+IFERROR('Model výchozí (MV)'!J14*'Provoz výchozí'!L$3/'Provoz výchozí'!AL$3,0)</f>
        <v>0</v>
      </c>
      <c r="K14" s="90">
        <f>IFERROR('Model výchozí (MV)'!J14*'Provoz výchozí'!L$3/'Provoz výchozí'!AL$3,0)+IFERROR('Model výchozí (MV)'!K14*'Provoz výchozí'!M$3/'Provoz výchozí'!AM$3,0)</f>
        <v>0</v>
      </c>
      <c r="L14" s="90">
        <f>IFERROR('Model výchozí (MV)'!K14*'Provoz výchozí'!M$3/'Provoz výchozí'!AM$3,0)+IFERROR('Model výchozí (MV)'!L14*'Provoz výchozí'!N$3/'Provoz výchozí'!AN$3,0)</f>
        <v>0</v>
      </c>
      <c r="M14" s="90">
        <f>IFERROR('Model výchozí (MV)'!L14*'Provoz výchozí'!N$3/'Provoz výchozí'!AN$3,0)+IFERROR('Model výchozí (MV)'!M14*'Provoz výchozí'!O$3/'Provoz výchozí'!AO$3,0)</f>
        <v>0</v>
      </c>
      <c r="N14" s="90">
        <f>IFERROR('Model výchozí (MV)'!M14*'Provoz výchozí'!O$3/'Provoz výchozí'!AO$3,0)+IFERROR('Model výchozí (MV)'!N14*'Provoz výchozí'!P$3/'Provoz výchozí'!AP$3,0)</f>
        <v>0</v>
      </c>
      <c r="O14" s="90">
        <f>IFERROR('Model výchozí (MV)'!N14*'Provoz výchozí'!P$3/'Provoz výchozí'!AP$3,0)+IFERROR('Model výchozí (MV)'!O14*'Provoz výchozí'!Q$3/'Provoz výchozí'!AQ$3,0)</f>
        <v>0</v>
      </c>
      <c r="P14" s="90">
        <f>IFERROR('Model výchozí (MV)'!O14*'Provoz výchozí'!Q$3/'Provoz výchozí'!AQ$3,0)+IFERROR('Model výchozí (MV)'!P14*'Provoz výchozí'!R$3/'Provoz výchozí'!AR$3,0)</f>
        <v>0</v>
      </c>
      <c r="Q14" s="90">
        <f>IFERROR('Model výchozí (MV)'!P14*'Provoz výchozí'!R$3/'Provoz výchozí'!AR$3,0)+IFERROR('Model výchozí (MV)'!Q14*'Provoz výchozí'!S$3/'Provoz výchozí'!AS$3,0)</f>
        <v>0</v>
      </c>
      <c r="R14" s="90">
        <f>IFERROR('Model výchozí (MV)'!Q14*'Provoz výchozí'!S$3/'Provoz výchozí'!AS$3,0)+IFERROR('Model výchozí (MV)'!R14*'Provoz výchozí'!T$3/'Provoz výchozí'!AT$3,0)</f>
        <v>0</v>
      </c>
      <c r="S14" s="90">
        <f>IFERROR('Model výchozí (MV)'!R14*'Provoz výchozí'!T$3/'Provoz výchozí'!AT$3,0)+IFERROR('Model výchozí (MV)'!S14*'Provoz výchozí'!U$3/'Provoz výchozí'!AU$3,0)</f>
        <v>0</v>
      </c>
      <c r="T14" s="90">
        <f>IFERROR('Model výchozí (MV)'!S14*'Provoz výchozí'!N$3/'Provoz výchozí'!AU$3,0)</f>
        <v>0</v>
      </c>
      <c r="U14" s="92">
        <f t="shared" si="14"/>
        <v>0</v>
      </c>
      <c r="V14" s="291">
        <f>'Model výchozí (MV)'!V14</f>
        <v>0</v>
      </c>
      <c r="W14" s="74">
        <f>'Model výchozí (MV)'!W14</f>
        <v>0</v>
      </c>
      <c r="X14" s="74">
        <f>'Model výchozí (MV)'!Y14</f>
        <v>0</v>
      </c>
      <c r="Y14" s="68">
        <f>'Model výchozí (MV)'!Z14</f>
        <v>1</v>
      </c>
    </row>
    <row r="15" spans="1:25" x14ac:dyDescent="0.25">
      <c r="A15" s="5">
        <v>8</v>
      </c>
      <c r="B15" s="6" t="s">
        <v>52</v>
      </c>
      <c r="C15" s="52">
        <v>8.1</v>
      </c>
      <c r="D15" s="18" t="s">
        <v>45</v>
      </c>
      <c r="E15" s="90">
        <f>IFERROR('Model výchozí (MV)'!E15*'Provoz výchozí'!C$3/'Provoz výchozí'!AG$3,0)</f>
        <v>0</v>
      </c>
      <c r="F15" s="90">
        <f>IFERROR('Model výchozí (MV)'!E15*'Provoz výchozí'!D$3/'Provoz výchozí'!AG$3,0)+IFERROR('Model výchozí (MV)'!F15*'Provoz výchozí'!E$3/'Provoz výchozí'!AH$3,0)</f>
        <v>0</v>
      </c>
      <c r="G15" s="90">
        <f>IFERROR('Model výchozí (MV)'!F15*'Provoz výchozí'!F$3/'Provoz výchozí'!AH$3,0)+IFERROR('Model výchozí (MV)'!G15*'Provoz výchozí'!G$3/'Provoz výchozí'!AI$3,0)</f>
        <v>0</v>
      </c>
      <c r="H15" s="90">
        <f>IFERROR('Model výchozí (MV)'!G15*'Provoz výchozí'!H$3/'Provoz výchozí'!AI$3,0)+IFERROR('Model výchozí (MV)'!H15*'Provoz výchozí'!I$3/'Provoz výchozí'!AJ$3,0)</f>
        <v>0</v>
      </c>
      <c r="I15" s="90">
        <f>IFERROR('Model výchozí (MV)'!H15*'Provoz výchozí'!J$3/'Provoz výchozí'!AJ$3,0)+IFERROR('Model výchozí (MV)'!I15*'Provoz výchozí'!K$3/'Provoz výchozí'!AK$3,0)</f>
        <v>0</v>
      </c>
      <c r="J15" s="90">
        <f>IFERROR('Model výchozí (MV)'!I15*'Provoz výchozí'!K$3/'Provoz výchozí'!AK$3,0)+IFERROR('Model výchozí (MV)'!J15*'Provoz výchozí'!L$3/'Provoz výchozí'!AL$3,0)</f>
        <v>0</v>
      </c>
      <c r="K15" s="90">
        <f>IFERROR('Model výchozí (MV)'!J15*'Provoz výchozí'!L$3/'Provoz výchozí'!AL$3,0)+IFERROR('Model výchozí (MV)'!K15*'Provoz výchozí'!M$3/'Provoz výchozí'!AM$3,0)</f>
        <v>0</v>
      </c>
      <c r="L15" s="90">
        <f>IFERROR('Model výchozí (MV)'!K15*'Provoz výchozí'!M$3/'Provoz výchozí'!AM$3,0)+IFERROR('Model výchozí (MV)'!L15*'Provoz výchozí'!N$3/'Provoz výchozí'!AN$3,0)</f>
        <v>0</v>
      </c>
      <c r="M15" s="90">
        <f>IFERROR('Model výchozí (MV)'!L15*'Provoz výchozí'!N$3/'Provoz výchozí'!AN$3,0)+IFERROR('Model výchozí (MV)'!M15*'Provoz výchozí'!O$3/'Provoz výchozí'!AO$3,0)</f>
        <v>0</v>
      </c>
      <c r="N15" s="90">
        <f>IFERROR('Model výchozí (MV)'!M15*'Provoz výchozí'!O$3/'Provoz výchozí'!AO$3,0)+IFERROR('Model výchozí (MV)'!N15*'Provoz výchozí'!P$3/'Provoz výchozí'!AP$3,0)</f>
        <v>0</v>
      </c>
      <c r="O15" s="90">
        <f>IFERROR('Model výchozí (MV)'!N15*'Provoz výchozí'!P$3/'Provoz výchozí'!AP$3,0)+IFERROR('Model výchozí (MV)'!O15*'Provoz výchozí'!Q$3/'Provoz výchozí'!AQ$3,0)</f>
        <v>0</v>
      </c>
      <c r="P15" s="90">
        <f>IFERROR('Model výchozí (MV)'!O15*'Provoz výchozí'!Q$3/'Provoz výchozí'!AQ$3,0)+IFERROR('Model výchozí (MV)'!P15*'Provoz výchozí'!R$3/'Provoz výchozí'!AR$3,0)</f>
        <v>0</v>
      </c>
      <c r="Q15" s="90">
        <f>IFERROR('Model výchozí (MV)'!P15*'Provoz výchozí'!R$3/'Provoz výchozí'!AR$3,0)+IFERROR('Model výchozí (MV)'!Q15*'Provoz výchozí'!S$3/'Provoz výchozí'!AS$3,0)</f>
        <v>0</v>
      </c>
      <c r="R15" s="90">
        <f>IFERROR('Model výchozí (MV)'!Q15*'Provoz výchozí'!S$3/'Provoz výchozí'!AS$3,0)+IFERROR('Model výchozí (MV)'!R15*'Provoz výchozí'!T$3/'Provoz výchozí'!AT$3,0)</f>
        <v>0</v>
      </c>
      <c r="S15" s="90">
        <f>IFERROR('Model výchozí (MV)'!R15*'Provoz výchozí'!T$3/'Provoz výchozí'!AT$3,0)+IFERROR('Model výchozí (MV)'!S15*'Provoz výchozí'!U$3/'Provoz výchozí'!AU$3,0)</f>
        <v>0</v>
      </c>
      <c r="T15" s="90">
        <f>IFERROR('Model výchozí (MV)'!S15*'Provoz výchozí'!N$3/'Provoz výchozí'!AU$3,0)</f>
        <v>0</v>
      </c>
      <c r="U15" s="92">
        <f t="shared" si="14"/>
        <v>0</v>
      </c>
      <c r="V15" s="291">
        <f>'Model výchozí (MV)'!V15</f>
        <v>0</v>
      </c>
      <c r="W15" s="74">
        <f>'Model výchozí (MV)'!W15</f>
        <v>0</v>
      </c>
      <c r="X15" s="74">
        <f>'Model výchozí (MV)'!Y15</f>
        <v>0</v>
      </c>
      <c r="Y15" s="68">
        <f>'Model výchozí (MV)'!Z15</f>
        <v>1</v>
      </c>
    </row>
    <row r="16" spans="1:25" x14ac:dyDescent="0.25">
      <c r="A16" s="5"/>
      <c r="B16" s="6"/>
      <c r="C16" s="52" t="s">
        <v>53</v>
      </c>
      <c r="D16" s="18" t="s">
        <v>47</v>
      </c>
      <c r="E16" s="90">
        <f>IFERROR('Model výchozí (MV)'!E16*'Provoz výchozí'!C$3/'Provoz výchozí'!AG$3,0)</f>
        <v>0</v>
      </c>
      <c r="F16" s="90">
        <f>IFERROR('Model výchozí (MV)'!E16*'Provoz výchozí'!D$3/'Provoz výchozí'!AG$3,0)+IFERROR('Model výchozí (MV)'!F16*'Provoz výchozí'!E$3/'Provoz výchozí'!AH$3,0)</f>
        <v>0</v>
      </c>
      <c r="G16" s="90">
        <f>IFERROR('Model výchozí (MV)'!F16*'Provoz výchozí'!F$3/'Provoz výchozí'!AH$3,0)+IFERROR('Model výchozí (MV)'!G16*'Provoz výchozí'!G$3/'Provoz výchozí'!AI$3,0)</f>
        <v>0</v>
      </c>
      <c r="H16" s="90">
        <f>IFERROR('Model výchozí (MV)'!G16*'Provoz výchozí'!H$3/'Provoz výchozí'!AI$3,0)+IFERROR('Model výchozí (MV)'!H16*'Provoz výchozí'!I$3/'Provoz výchozí'!AJ$3,0)</f>
        <v>0</v>
      </c>
      <c r="I16" s="90">
        <f>IFERROR('Model výchozí (MV)'!H16*'Provoz výchozí'!J$3/'Provoz výchozí'!AJ$3,0)+IFERROR('Model výchozí (MV)'!I16*'Provoz výchozí'!K$3/'Provoz výchozí'!AK$3,0)</f>
        <v>0</v>
      </c>
      <c r="J16" s="90">
        <f>IFERROR('Model výchozí (MV)'!I16*'Provoz výchozí'!K$3/'Provoz výchozí'!AK$3,0)+IFERROR('Model výchozí (MV)'!J16*'Provoz výchozí'!L$3/'Provoz výchozí'!AL$3,0)</f>
        <v>0</v>
      </c>
      <c r="K16" s="90">
        <f>IFERROR('Model výchozí (MV)'!J16*'Provoz výchozí'!L$3/'Provoz výchozí'!AL$3,0)+IFERROR('Model výchozí (MV)'!K16*'Provoz výchozí'!M$3/'Provoz výchozí'!AM$3,0)</f>
        <v>0</v>
      </c>
      <c r="L16" s="90">
        <f>IFERROR('Model výchozí (MV)'!K16*'Provoz výchozí'!M$3/'Provoz výchozí'!AM$3,0)+IFERROR('Model výchozí (MV)'!L16*'Provoz výchozí'!N$3/'Provoz výchozí'!AN$3,0)</f>
        <v>0</v>
      </c>
      <c r="M16" s="90">
        <f>IFERROR('Model výchozí (MV)'!L16*'Provoz výchozí'!N$3/'Provoz výchozí'!AN$3,0)+IFERROR('Model výchozí (MV)'!M16*'Provoz výchozí'!O$3/'Provoz výchozí'!AO$3,0)</f>
        <v>0</v>
      </c>
      <c r="N16" s="90">
        <f>IFERROR('Model výchozí (MV)'!M16*'Provoz výchozí'!O$3/'Provoz výchozí'!AO$3,0)+IFERROR('Model výchozí (MV)'!N16*'Provoz výchozí'!P$3/'Provoz výchozí'!AP$3,0)</f>
        <v>0</v>
      </c>
      <c r="O16" s="90">
        <f>IFERROR('Model výchozí (MV)'!N16*'Provoz výchozí'!P$3/'Provoz výchozí'!AP$3,0)+IFERROR('Model výchozí (MV)'!O16*'Provoz výchozí'!Q$3/'Provoz výchozí'!AQ$3,0)</f>
        <v>0</v>
      </c>
      <c r="P16" s="90">
        <f>IFERROR('Model výchozí (MV)'!O16*'Provoz výchozí'!Q$3/'Provoz výchozí'!AQ$3,0)+IFERROR('Model výchozí (MV)'!P16*'Provoz výchozí'!R$3/'Provoz výchozí'!AR$3,0)</f>
        <v>0</v>
      </c>
      <c r="Q16" s="90">
        <f>IFERROR('Model výchozí (MV)'!P16*'Provoz výchozí'!R$3/'Provoz výchozí'!AR$3,0)+IFERROR('Model výchozí (MV)'!Q16*'Provoz výchozí'!S$3/'Provoz výchozí'!AS$3,0)</f>
        <v>0</v>
      </c>
      <c r="R16" s="90">
        <f>IFERROR('Model výchozí (MV)'!Q16*'Provoz výchozí'!S$3/'Provoz výchozí'!AS$3,0)+IFERROR('Model výchozí (MV)'!R16*'Provoz výchozí'!T$3/'Provoz výchozí'!AT$3,0)</f>
        <v>0</v>
      </c>
      <c r="S16" s="90">
        <f>IFERROR('Model výchozí (MV)'!R16*'Provoz výchozí'!T$3/'Provoz výchozí'!AT$3,0)+IFERROR('Model výchozí (MV)'!S16*'Provoz výchozí'!U$3/'Provoz výchozí'!AU$3,0)</f>
        <v>0</v>
      </c>
      <c r="T16" s="90">
        <f>IFERROR('Model výchozí (MV)'!S16*'Provoz výchozí'!N$3/'Provoz výchozí'!AU$3,0)</f>
        <v>0</v>
      </c>
      <c r="U16" s="92">
        <f t="shared" si="14"/>
        <v>0</v>
      </c>
      <c r="V16" s="291">
        <f>'Model výchozí (MV)'!V16</f>
        <v>0</v>
      </c>
      <c r="W16" s="74">
        <f>'Model výchozí (MV)'!W16</f>
        <v>0</v>
      </c>
      <c r="X16" s="74">
        <f>'Model výchozí (MV)'!Y16</f>
        <v>0</v>
      </c>
      <c r="Y16" s="68">
        <f>'Model výchozí (MV)'!Z16</f>
        <v>1</v>
      </c>
    </row>
    <row r="17" spans="1:25" x14ac:dyDescent="0.25">
      <c r="A17" s="5"/>
      <c r="B17" s="6"/>
      <c r="C17" s="52" t="s">
        <v>54</v>
      </c>
      <c r="D17" s="18" t="s">
        <v>49</v>
      </c>
      <c r="E17" s="90">
        <f>IFERROR('Model výchozí (MV)'!E17*'Provoz výchozí'!C$3/'Provoz výchozí'!AG$3,0)</f>
        <v>0</v>
      </c>
      <c r="F17" s="90">
        <f>IFERROR('Model výchozí (MV)'!E17*'Provoz výchozí'!D$3/'Provoz výchozí'!AG$3,0)+IFERROR('Model výchozí (MV)'!F17*'Provoz výchozí'!E$3/'Provoz výchozí'!AH$3,0)</f>
        <v>0</v>
      </c>
      <c r="G17" s="90">
        <f>IFERROR('Model výchozí (MV)'!F17*'Provoz výchozí'!F$3/'Provoz výchozí'!AH$3,0)+IFERROR('Model výchozí (MV)'!G17*'Provoz výchozí'!G$3/'Provoz výchozí'!AI$3,0)</f>
        <v>0</v>
      </c>
      <c r="H17" s="90">
        <f>IFERROR('Model výchozí (MV)'!G17*'Provoz výchozí'!H$3/'Provoz výchozí'!AI$3,0)+IFERROR('Model výchozí (MV)'!H17*'Provoz výchozí'!I$3/'Provoz výchozí'!AJ$3,0)</f>
        <v>0</v>
      </c>
      <c r="I17" s="90">
        <f>IFERROR('Model výchozí (MV)'!H17*'Provoz výchozí'!J$3/'Provoz výchozí'!AJ$3,0)+IFERROR('Model výchozí (MV)'!I17*'Provoz výchozí'!K$3/'Provoz výchozí'!AK$3,0)</f>
        <v>0</v>
      </c>
      <c r="J17" s="90">
        <f>IFERROR('Model výchozí (MV)'!I17*'Provoz výchozí'!K$3/'Provoz výchozí'!AK$3,0)+IFERROR('Model výchozí (MV)'!J17*'Provoz výchozí'!L$3/'Provoz výchozí'!AL$3,0)</f>
        <v>0</v>
      </c>
      <c r="K17" s="90">
        <f>IFERROR('Model výchozí (MV)'!J17*'Provoz výchozí'!L$3/'Provoz výchozí'!AL$3,0)+IFERROR('Model výchozí (MV)'!K17*'Provoz výchozí'!M$3/'Provoz výchozí'!AM$3,0)</f>
        <v>0</v>
      </c>
      <c r="L17" s="90">
        <f>IFERROR('Model výchozí (MV)'!K17*'Provoz výchozí'!M$3/'Provoz výchozí'!AM$3,0)+IFERROR('Model výchozí (MV)'!L17*'Provoz výchozí'!N$3/'Provoz výchozí'!AN$3,0)</f>
        <v>0</v>
      </c>
      <c r="M17" s="90">
        <f>IFERROR('Model výchozí (MV)'!L17*'Provoz výchozí'!N$3/'Provoz výchozí'!AN$3,0)+IFERROR('Model výchozí (MV)'!M17*'Provoz výchozí'!O$3/'Provoz výchozí'!AO$3,0)</f>
        <v>0</v>
      </c>
      <c r="N17" s="90">
        <f>IFERROR('Model výchozí (MV)'!M17*'Provoz výchozí'!O$3/'Provoz výchozí'!AO$3,0)+IFERROR('Model výchozí (MV)'!N17*'Provoz výchozí'!P$3/'Provoz výchozí'!AP$3,0)</f>
        <v>0</v>
      </c>
      <c r="O17" s="90">
        <f>IFERROR('Model výchozí (MV)'!N17*'Provoz výchozí'!P$3/'Provoz výchozí'!AP$3,0)+IFERROR('Model výchozí (MV)'!O17*'Provoz výchozí'!Q$3/'Provoz výchozí'!AQ$3,0)</f>
        <v>0</v>
      </c>
      <c r="P17" s="90">
        <f>IFERROR('Model výchozí (MV)'!O17*'Provoz výchozí'!Q$3/'Provoz výchozí'!AQ$3,0)+IFERROR('Model výchozí (MV)'!P17*'Provoz výchozí'!R$3/'Provoz výchozí'!AR$3,0)</f>
        <v>0</v>
      </c>
      <c r="Q17" s="90">
        <f>IFERROR('Model výchozí (MV)'!P17*'Provoz výchozí'!R$3/'Provoz výchozí'!AR$3,0)+IFERROR('Model výchozí (MV)'!Q17*'Provoz výchozí'!S$3/'Provoz výchozí'!AS$3,0)</f>
        <v>0</v>
      </c>
      <c r="R17" s="90">
        <f>IFERROR('Model výchozí (MV)'!Q17*'Provoz výchozí'!S$3/'Provoz výchozí'!AS$3,0)+IFERROR('Model výchozí (MV)'!R17*'Provoz výchozí'!T$3/'Provoz výchozí'!AT$3,0)</f>
        <v>0</v>
      </c>
      <c r="S17" s="90">
        <f>IFERROR('Model výchozí (MV)'!R17*'Provoz výchozí'!T$3/'Provoz výchozí'!AT$3,0)+IFERROR('Model výchozí (MV)'!S17*'Provoz výchozí'!U$3/'Provoz výchozí'!AU$3,0)</f>
        <v>0</v>
      </c>
      <c r="T17" s="90">
        <f>IFERROR('Model výchozí (MV)'!S17*'Provoz výchozí'!N$3/'Provoz výchozí'!AU$3,0)</f>
        <v>0</v>
      </c>
      <c r="U17" s="92">
        <f t="shared" si="14"/>
        <v>0</v>
      </c>
      <c r="V17" s="291">
        <f>'Model výchozí (MV)'!V17</f>
        <v>0</v>
      </c>
      <c r="W17" s="74">
        <f>'Model výchozí (MV)'!W17</f>
        <v>0</v>
      </c>
      <c r="X17" s="74">
        <f>'Model výchozí (MV)'!Y17</f>
        <v>0</v>
      </c>
      <c r="Y17" s="68">
        <f>'Model výchozí (MV)'!Z17</f>
        <v>1</v>
      </c>
    </row>
    <row r="18" spans="1:25" x14ac:dyDescent="0.25">
      <c r="A18" s="5"/>
      <c r="B18" s="6"/>
      <c r="C18" s="52" t="s">
        <v>55</v>
      </c>
      <c r="D18" s="18" t="s">
        <v>51</v>
      </c>
      <c r="E18" s="90">
        <f>IFERROR('Model výchozí (MV)'!E18*'Provoz výchozí'!C$3/'Provoz výchozí'!AG$3,0)</f>
        <v>0</v>
      </c>
      <c r="F18" s="90">
        <f>IFERROR('Model výchozí (MV)'!E18*'Provoz výchozí'!D$3/'Provoz výchozí'!AG$3,0)+IFERROR('Model výchozí (MV)'!F18*'Provoz výchozí'!E$3/'Provoz výchozí'!AH$3,0)</f>
        <v>0</v>
      </c>
      <c r="G18" s="90">
        <f>IFERROR('Model výchozí (MV)'!F18*'Provoz výchozí'!F$3/'Provoz výchozí'!AH$3,0)+IFERROR('Model výchozí (MV)'!G18*'Provoz výchozí'!G$3/'Provoz výchozí'!AI$3,0)</f>
        <v>0</v>
      </c>
      <c r="H18" s="90">
        <f>IFERROR('Model výchozí (MV)'!G18*'Provoz výchozí'!H$3/'Provoz výchozí'!AI$3,0)+IFERROR('Model výchozí (MV)'!H18*'Provoz výchozí'!I$3/'Provoz výchozí'!AJ$3,0)</f>
        <v>0</v>
      </c>
      <c r="I18" s="90">
        <f>IFERROR('Model výchozí (MV)'!H18*'Provoz výchozí'!J$3/'Provoz výchozí'!AJ$3,0)+IFERROR('Model výchozí (MV)'!I18*'Provoz výchozí'!K$3/'Provoz výchozí'!AK$3,0)</f>
        <v>0</v>
      </c>
      <c r="J18" s="90">
        <f>IFERROR('Model výchozí (MV)'!I18*'Provoz výchozí'!K$3/'Provoz výchozí'!AK$3,0)+IFERROR('Model výchozí (MV)'!J18*'Provoz výchozí'!L$3/'Provoz výchozí'!AL$3,0)</f>
        <v>0</v>
      </c>
      <c r="K18" s="90">
        <f>IFERROR('Model výchozí (MV)'!J18*'Provoz výchozí'!L$3/'Provoz výchozí'!AL$3,0)+IFERROR('Model výchozí (MV)'!K18*'Provoz výchozí'!M$3/'Provoz výchozí'!AM$3,0)</f>
        <v>0</v>
      </c>
      <c r="L18" s="90">
        <f>IFERROR('Model výchozí (MV)'!K18*'Provoz výchozí'!M$3/'Provoz výchozí'!AM$3,0)+IFERROR('Model výchozí (MV)'!L18*'Provoz výchozí'!N$3/'Provoz výchozí'!AN$3,0)</f>
        <v>0</v>
      </c>
      <c r="M18" s="90">
        <f>IFERROR('Model výchozí (MV)'!L18*'Provoz výchozí'!N$3/'Provoz výchozí'!AN$3,0)+IFERROR('Model výchozí (MV)'!M18*'Provoz výchozí'!O$3/'Provoz výchozí'!AO$3,0)</f>
        <v>0</v>
      </c>
      <c r="N18" s="90">
        <f>IFERROR('Model výchozí (MV)'!M18*'Provoz výchozí'!O$3/'Provoz výchozí'!AO$3,0)+IFERROR('Model výchozí (MV)'!N18*'Provoz výchozí'!P$3/'Provoz výchozí'!AP$3,0)</f>
        <v>0</v>
      </c>
      <c r="O18" s="90">
        <f>IFERROR('Model výchozí (MV)'!N18*'Provoz výchozí'!P$3/'Provoz výchozí'!AP$3,0)+IFERROR('Model výchozí (MV)'!O18*'Provoz výchozí'!Q$3/'Provoz výchozí'!AQ$3,0)</f>
        <v>0</v>
      </c>
      <c r="P18" s="90">
        <f>IFERROR('Model výchozí (MV)'!O18*'Provoz výchozí'!Q$3/'Provoz výchozí'!AQ$3,0)+IFERROR('Model výchozí (MV)'!P18*'Provoz výchozí'!R$3/'Provoz výchozí'!AR$3,0)</f>
        <v>0</v>
      </c>
      <c r="Q18" s="90">
        <f>IFERROR('Model výchozí (MV)'!P18*'Provoz výchozí'!R$3/'Provoz výchozí'!AR$3,0)+IFERROR('Model výchozí (MV)'!Q18*'Provoz výchozí'!S$3/'Provoz výchozí'!AS$3,0)</f>
        <v>0</v>
      </c>
      <c r="R18" s="90">
        <f>IFERROR('Model výchozí (MV)'!Q18*'Provoz výchozí'!S$3/'Provoz výchozí'!AS$3,0)+IFERROR('Model výchozí (MV)'!R18*'Provoz výchozí'!T$3/'Provoz výchozí'!AT$3,0)</f>
        <v>0</v>
      </c>
      <c r="S18" s="90">
        <f>IFERROR('Model výchozí (MV)'!R18*'Provoz výchozí'!T$3/'Provoz výchozí'!AT$3,0)+IFERROR('Model výchozí (MV)'!S18*'Provoz výchozí'!U$3/'Provoz výchozí'!AU$3,0)</f>
        <v>0</v>
      </c>
      <c r="T18" s="90">
        <f>IFERROR('Model výchozí (MV)'!S18*'Provoz výchozí'!N$3/'Provoz výchozí'!AU$3,0)</f>
        <v>0</v>
      </c>
      <c r="U18" s="92">
        <f t="shared" si="14"/>
        <v>0</v>
      </c>
      <c r="V18" s="291">
        <f>'Model výchozí (MV)'!V18</f>
        <v>0</v>
      </c>
      <c r="W18" s="74">
        <f>'Model výchozí (MV)'!W18</f>
        <v>0</v>
      </c>
      <c r="X18" s="74">
        <f>'Model výchozí (MV)'!Y18</f>
        <v>0</v>
      </c>
      <c r="Y18" s="68">
        <f>'Model výchozí (MV)'!Z18</f>
        <v>1</v>
      </c>
    </row>
    <row r="19" spans="1:25" x14ac:dyDescent="0.25">
      <c r="A19" s="5">
        <v>9</v>
      </c>
      <c r="B19" s="6" t="s">
        <v>56</v>
      </c>
      <c r="C19" s="52"/>
      <c r="D19" s="18"/>
      <c r="E19" s="90">
        <f>IFERROR('Model výchozí (MV)'!E19*'Provoz výchozí'!C$3/'Provoz výchozí'!AG$3,0)</f>
        <v>0</v>
      </c>
      <c r="F19" s="90">
        <f>IFERROR('Model výchozí (MV)'!E19*'Provoz výchozí'!D$3/'Provoz výchozí'!AG$3,0)+IFERROR('Model výchozí (MV)'!F19*'Provoz výchozí'!E$3/'Provoz výchozí'!AH$3,0)</f>
        <v>0</v>
      </c>
      <c r="G19" s="90">
        <f>IFERROR('Model výchozí (MV)'!F19*'Provoz výchozí'!F$3/'Provoz výchozí'!AH$3,0)+IFERROR('Model výchozí (MV)'!G19*'Provoz výchozí'!G$3/'Provoz výchozí'!AI$3,0)</f>
        <v>0</v>
      </c>
      <c r="H19" s="90">
        <f>IFERROR('Model výchozí (MV)'!G19*'Provoz výchozí'!H$3/'Provoz výchozí'!AI$3,0)+IFERROR('Model výchozí (MV)'!H19*'Provoz výchozí'!I$3/'Provoz výchozí'!AJ$3,0)</f>
        <v>0</v>
      </c>
      <c r="I19" s="90">
        <f>IFERROR('Model výchozí (MV)'!H19*'Provoz výchozí'!J$3/'Provoz výchozí'!AJ$3,0)+IFERROR('Model výchozí (MV)'!I19*'Provoz výchozí'!K$3/'Provoz výchozí'!AK$3,0)</f>
        <v>0</v>
      </c>
      <c r="J19" s="90">
        <f>IFERROR('Model výchozí (MV)'!I19*'Provoz výchozí'!K$3/'Provoz výchozí'!AK$3,0)+IFERROR('Model výchozí (MV)'!J19*'Provoz výchozí'!L$3/'Provoz výchozí'!AL$3,0)</f>
        <v>0</v>
      </c>
      <c r="K19" s="90">
        <f>IFERROR('Model výchozí (MV)'!J19*'Provoz výchozí'!L$3/'Provoz výchozí'!AL$3,0)+IFERROR('Model výchozí (MV)'!K19*'Provoz výchozí'!M$3/'Provoz výchozí'!AM$3,0)</f>
        <v>0</v>
      </c>
      <c r="L19" s="90">
        <f>IFERROR('Model výchozí (MV)'!K19*'Provoz výchozí'!M$3/'Provoz výchozí'!AM$3,0)+IFERROR('Model výchozí (MV)'!L19*'Provoz výchozí'!N$3/'Provoz výchozí'!AN$3,0)</f>
        <v>0</v>
      </c>
      <c r="M19" s="90">
        <f>IFERROR('Model výchozí (MV)'!L19*'Provoz výchozí'!N$3/'Provoz výchozí'!AN$3,0)+IFERROR('Model výchozí (MV)'!M19*'Provoz výchozí'!O$3/'Provoz výchozí'!AO$3,0)</f>
        <v>0</v>
      </c>
      <c r="N19" s="90">
        <f>IFERROR('Model výchozí (MV)'!M19*'Provoz výchozí'!O$3/'Provoz výchozí'!AO$3,0)+IFERROR('Model výchozí (MV)'!N19*'Provoz výchozí'!P$3/'Provoz výchozí'!AP$3,0)</f>
        <v>0</v>
      </c>
      <c r="O19" s="90">
        <f>IFERROR('Model výchozí (MV)'!N19*'Provoz výchozí'!P$3/'Provoz výchozí'!AP$3,0)+IFERROR('Model výchozí (MV)'!O19*'Provoz výchozí'!Q$3/'Provoz výchozí'!AQ$3,0)</f>
        <v>0</v>
      </c>
      <c r="P19" s="90">
        <f>IFERROR('Model výchozí (MV)'!O19*'Provoz výchozí'!Q$3/'Provoz výchozí'!AQ$3,0)+IFERROR('Model výchozí (MV)'!P19*'Provoz výchozí'!R$3/'Provoz výchozí'!AR$3,0)</f>
        <v>0</v>
      </c>
      <c r="Q19" s="90">
        <f>IFERROR('Model výchozí (MV)'!P19*'Provoz výchozí'!R$3/'Provoz výchozí'!AR$3,0)+IFERROR('Model výchozí (MV)'!Q19*'Provoz výchozí'!S$3/'Provoz výchozí'!AS$3,0)</f>
        <v>0</v>
      </c>
      <c r="R19" s="90">
        <f>IFERROR('Model výchozí (MV)'!Q19*'Provoz výchozí'!S$3/'Provoz výchozí'!AS$3,0)+IFERROR('Model výchozí (MV)'!R19*'Provoz výchozí'!T$3/'Provoz výchozí'!AT$3,0)</f>
        <v>0</v>
      </c>
      <c r="S19" s="90">
        <f>IFERROR('Model výchozí (MV)'!R19*'Provoz výchozí'!T$3/'Provoz výchozí'!AT$3,0)+IFERROR('Model výchozí (MV)'!S19*'Provoz výchozí'!U$3/'Provoz výchozí'!AU$3,0)</f>
        <v>0</v>
      </c>
      <c r="T19" s="90">
        <f>IFERROR('Model výchozí (MV)'!S19*'Provoz výchozí'!N$3/'Provoz výchozí'!AU$3,0)</f>
        <v>0</v>
      </c>
      <c r="U19" s="92">
        <f t="shared" si="14"/>
        <v>0</v>
      </c>
      <c r="V19" s="291">
        <f>'Model výchozí (MV)'!V19</f>
        <v>0</v>
      </c>
      <c r="W19" s="74">
        <f>'Model výchozí (MV)'!W19</f>
        <v>0</v>
      </c>
      <c r="X19" s="74">
        <f>'Model výchozí (MV)'!Y19</f>
        <v>0</v>
      </c>
      <c r="Y19" s="68">
        <f>'Model výchozí (MV)'!Z19</f>
        <v>1</v>
      </c>
    </row>
    <row r="20" spans="1:25" x14ac:dyDescent="0.25">
      <c r="A20" s="5">
        <v>10</v>
      </c>
      <c r="B20" s="6" t="s">
        <v>57</v>
      </c>
      <c r="C20" s="52"/>
      <c r="D20" s="18"/>
      <c r="E20" s="90">
        <f>IFERROR('Model výchozí (MV)'!E20*'Provoz výchozí'!C$3/'Provoz výchozí'!AG$3,0)</f>
        <v>0</v>
      </c>
      <c r="F20" s="90">
        <f>IFERROR('Model výchozí (MV)'!E20*'Provoz výchozí'!D$3/'Provoz výchozí'!AG$3,0)+IFERROR('Model výchozí (MV)'!F20*'Provoz výchozí'!E$3/'Provoz výchozí'!AH$3,0)</f>
        <v>0</v>
      </c>
      <c r="G20" s="90">
        <f>IFERROR('Model výchozí (MV)'!F20*'Provoz výchozí'!F$3/'Provoz výchozí'!AH$3,0)+IFERROR('Model výchozí (MV)'!G20*'Provoz výchozí'!G$3/'Provoz výchozí'!AI$3,0)</f>
        <v>0</v>
      </c>
      <c r="H20" s="90">
        <f>IFERROR('Model výchozí (MV)'!G20*'Provoz výchozí'!H$3/'Provoz výchozí'!AI$3,0)+IFERROR('Model výchozí (MV)'!H20*'Provoz výchozí'!I$3/'Provoz výchozí'!AJ$3,0)</f>
        <v>0</v>
      </c>
      <c r="I20" s="90">
        <f>IFERROR('Model výchozí (MV)'!H20*'Provoz výchozí'!J$3/'Provoz výchozí'!AJ$3,0)+IFERROR('Model výchozí (MV)'!I20*'Provoz výchozí'!K$3/'Provoz výchozí'!AK$3,0)</f>
        <v>0</v>
      </c>
      <c r="J20" s="90">
        <f>IFERROR('Model výchozí (MV)'!I20*'Provoz výchozí'!K$3/'Provoz výchozí'!AK$3,0)+IFERROR('Model výchozí (MV)'!J20*'Provoz výchozí'!L$3/'Provoz výchozí'!AL$3,0)</f>
        <v>0</v>
      </c>
      <c r="K20" s="90">
        <f>IFERROR('Model výchozí (MV)'!J20*'Provoz výchozí'!L$3/'Provoz výchozí'!AL$3,0)+IFERROR('Model výchozí (MV)'!K20*'Provoz výchozí'!M$3/'Provoz výchozí'!AM$3,0)</f>
        <v>0</v>
      </c>
      <c r="L20" s="90">
        <f>IFERROR('Model výchozí (MV)'!K20*'Provoz výchozí'!M$3/'Provoz výchozí'!AM$3,0)+IFERROR('Model výchozí (MV)'!L20*'Provoz výchozí'!N$3/'Provoz výchozí'!AN$3,0)</f>
        <v>0</v>
      </c>
      <c r="M20" s="90">
        <f>IFERROR('Model výchozí (MV)'!L20*'Provoz výchozí'!N$3/'Provoz výchozí'!AN$3,0)+IFERROR('Model výchozí (MV)'!M20*'Provoz výchozí'!O$3/'Provoz výchozí'!AO$3,0)</f>
        <v>0</v>
      </c>
      <c r="N20" s="90">
        <f>IFERROR('Model výchozí (MV)'!M20*'Provoz výchozí'!O$3/'Provoz výchozí'!AO$3,0)+IFERROR('Model výchozí (MV)'!N20*'Provoz výchozí'!P$3/'Provoz výchozí'!AP$3,0)</f>
        <v>0</v>
      </c>
      <c r="O20" s="90">
        <f>IFERROR('Model výchozí (MV)'!N20*'Provoz výchozí'!P$3/'Provoz výchozí'!AP$3,0)+IFERROR('Model výchozí (MV)'!O20*'Provoz výchozí'!Q$3/'Provoz výchozí'!AQ$3,0)</f>
        <v>0</v>
      </c>
      <c r="P20" s="90">
        <f>IFERROR('Model výchozí (MV)'!O20*'Provoz výchozí'!Q$3/'Provoz výchozí'!AQ$3,0)+IFERROR('Model výchozí (MV)'!P20*'Provoz výchozí'!R$3/'Provoz výchozí'!AR$3,0)</f>
        <v>0</v>
      </c>
      <c r="Q20" s="90">
        <f>IFERROR('Model výchozí (MV)'!P20*'Provoz výchozí'!R$3/'Provoz výchozí'!AR$3,0)+IFERROR('Model výchozí (MV)'!Q20*'Provoz výchozí'!S$3/'Provoz výchozí'!AS$3,0)</f>
        <v>0</v>
      </c>
      <c r="R20" s="90">
        <f>IFERROR('Model výchozí (MV)'!Q20*'Provoz výchozí'!S$3/'Provoz výchozí'!AS$3,0)+IFERROR('Model výchozí (MV)'!R20*'Provoz výchozí'!T$3/'Provoz výchozí'!AT$3,0)</f>
        <v>0</v>
      </c>
      <c r="S20" s="90">
        <f>IFERROR('Model výchozí (MV)'!R20*'Provoz výchozí'!T$3/'Provoz výchozí'!AT$3,0)+IFERROR('Model výchozí (MV)'!S20*'Provoz výchozí'!U$3/'Provoz výchozí'!AU$3,0)</f>
        <v>0</v>
      </c>
      <c r="T20" s="90">
        <f>IFERROR('Model výchozí (MV)'!S20*'Provoz výchozí'!N$3/'Provoz výchozí'!AU$3,0)</f>
        <v>0</v>
      </c>
      <c r="U20" s="92">
        <f t="shared" si="14"/>
        <v>0</v>
      </c>
      <c r="V20" s="291">
        <f>'Model výchozí (MV)'!V20</f>
        <v>0</v>
      </c>
      <c r="W20" s="74">
        <f>'Model výchozí (MV)'!W20</f>
        <v>0</v>
      </c>
      <c r="X20" s="74">
        <f>'Model výchozí (MV)'!Y20</f>
        <v>0</v>
      </c>
      <c r="Y20" s="68">
        <f>'Model výchozí (MV)'!Z20</f>
        <v>1</v>
      </c>
    </row>
    <row r="21" spans="1:25" x14ac:dyDescent="0.25">
      <c r="A21" s="5">
        <v>11</v>
      </c>
      <c r="B21" s="6" t="s">
        <v>58</v>
      </c>
      <c r="C21" s="52"/>
      <c r="D21" s="18"/>
      <c r="E21" s="90">
        <f>IFERROR('Model výchozí (MV)'!E21*'Provoz výchozí'!C$3/'Provoz výchozí'!AG$3,0)</f>
        <v>0</v>
      </c>
      <c r="F21" s="90">
        <f>IFERROR('Model výchozí (MV)'!E21*'Provoz výchozí'!D$3/'Provoz výchozí'!AG$3,0)+IFERROR('Model výchozí (MV)'!F21*'Provoz výchozí'!E$3/'Provoz výchozí'!AH$3,0)</f>
        <v>0</v>
      </c>
      <c r="G21" s="90">
        <f>IFERROR('Model výchozí (MV)'!F21*'Provoz výchozí'!F$3/'Provoz výchozí'!AH$3,0)+IFERROR('Model výchozí (MV)'!G21*'Provoz výchozí'!G$3/'Provoz výchozí'!AI$3,0)</f>
        <v>0</v>
      </c>
      <c r="H21" s="90">
        <f>IFERROR('Model výchozí (MV)'!G21*'Provoz výchozí'!H$3/'Provoz výchozí'!AI$3,0)+IFERROR('Model výchozí (MV)'!H21*'Provoz výchozí'!I$3/'Provoz výchozí'!AJ$3,0)</f>
        <v>0</v>
      </c>
      <c r="I21" s="90">
        <f>IFERROR('Model výchozí (MV)'!H21*'Provoz výchozí'!J$3/'Provoz výchozí'!AJ$3,0)+IFERROR('Model výchozí (MV)'!I21*'Provoz výchozí'!K$3/'Provoz výchozí'!AK$3,0)</f>
        <v>0</v>
      </c>
      <c r="J21" s="90">
        <f>IFERROR('Model výchozí (MV)'!I21*'Provoz výchozí'!K$3/'Provoz výchozí'!AK$3,0)+IFERROR('Model výchozí (MV)'!J21*'Provoz výchozí'!L$3/'Provoz výchozí'!AL$3,0)</f>
        <v>0</v>
      </c>
      <c r="K21" s="90">
        <f>IFERROR('Model výchozí (MV)'!J21*'Provoz výchozí'!L$3/'Provoz výchozí'!AL$3,0)+IFERROR('Model výchozí (MV)'!K21*'Provoz výchozí'!M$3/'Provoz výchozí'!AM$3,0)</f>
        <v>0</v>
      </c>
      <c r="L21" s="90">
        <f>IFERROR('Model výchozí (MV)'!K21*'Provoz výchozí'!M$3/'Provoz výchozí'!AM$3,0)+IFERROR('Model výchozí (MV)'!L21*'Provoz výchozí'!N$3/'Provoz výchozí'!AN$3,0)</f>
        <v>0</v>
      </c>
      <c r="M21" s="90">
        <f>IFERROR('Model výchozí (MV)'!L21*'Provoz výchozí'!N$3/'Provoz výchozí'!AN$3,0)+IFERROR('Model výchozí (MV)'!M21*'Provoz výchozí'!O$3/'Provoz výchozí'!AO$3,0)</f>
        <v>0</v>
      </c>
      <c r="N21" s="90">
        <f>IFERROR('Model výchozí (MV)'!M21*'Provoz výchozí'!O$3/'Provoz výchozí'!AO$3,0)+IFERROR('Model výchozí (MV)'!N21*'Provoz výchozí'!P$3/'Provoz výchozí'!AP$3,0)</f>
        <v>0</v>
      </c>
      <c r="O21" s="90">
        <f>IFERROR('Model výchozí (MV)'!N21*'Provoz výchozí'!P$3/'Provoz výchozí'!AP$3,0)+IFERROR('Model výchozí (MV)'!O21*'Provoz výchozí'!Q$3/'Provoz výchozí'!AQ$3,0)</f>
        <v>0</v>
      </c>
      <c r="P21" s="90">
        <f>IFERROR('Model výchozí (MV)'!O21*'Provoz výchozí'!Q$3/'Provoz výchozí'!AQ$3,0)+IFERROR('Model výchozí (MV)'!P21*'Provoz výchozí'!R$3/'Provoz výchozí'!AR$3,0)</f>
        <v>0</v>
      </c>
      <c r="Q21" s="90">
        <f>IFERROR('Model výchozí (MV)'!P21*'Provoz výchozí'!R$3/'Provoz výchozí'!AR$3,0)+IFERROR('Model výchozí (MV)'!Q21*'Provoz výchozí'!S$3/'Provoz výchozí'!AS$3,0)</f>
        <v>0</v>
      </c>
      <c r="R21" s="90">
        <f>IFERROR('Model výchozí (MV)'!Q21*'Provoz výchozí'!S$3/'Provoz výchozí'!AS$3,0)+IFERROR('Model výchozí (MV)'!R21*'Provoz výchozí'!T$3/'Provoz výchozí'!AT$3,0)</f>
        <v>0</v>
      </c>
      <c r="S21" s="90">
        <f>IFERROR('Model výchozí (MV)'!R21*'Provoz výchozí'!T$3/'Provoz výchozí'!AT$3,0)+IFERROR('Model výchozí (MV)'!S21*'Provoz výchozí'!U$3/'Provoz výchozí'!AU$3,0)</f>
        <v>0</v>
      </c>
      <c r="T21" s="90">
        <f>IFERROR('Model výchozí (MV)'!S21*'Provoz výchozí'!N$3/'Provoz výchozí'!AU$3,0)</f>
        <v>0</v>
      </c>
      <c r="U21" s="92">
        <f t="shared" si="14"/>
        <v>0</v>
      </c>
      <c r="V21" s="291">
        <f>'Model výchozí (MV)'!V21</f>
        <v>0</v>
      </c>
      <c r="W21" s="74">
        <f>'Model výchozí (MV)'!W21</f>
        <v>0</v>
      </c>
      <c r="X21" s="74">
        <f>'Model výchozí (MV)'!Y21</f>
        <v>0</v>
      </c>
      <c r="Y21" s="68">
        <f>'Model výchozí (MV)'!Z21</f>
        <v>1</v>
      </c>
    </row>
    <row r="22" spans="1:25" x14ac:dyDescent="0.25">
      <c r="A22" s="5">
        <v>12</v>
      </c>
      <c r="B22" s="6" t="s">
        <v>59</v>
      </c>
      <c r="C22" s="52" t="s">
        <v>60</v>
      </c>
      <c r="D22" s="18" t="s">
        <v>61</v>
      </c>
      <c r="E22" s="90">
        <f>IFERROR('Model výchozí (MV)'!E22*'Provoz výchozí'!C$3/'Provoz výchozí'!AG$3,0)</f>
        <v>0</v>
      </c>
      <c r="F22" s="90">
        <f>IFERROR('Model výchozí (MV)'!E22*'Provoz výchozí'!D$3/'Provoz výchozí'!AG$3,0)+IFERROR('Model výchozí (MV)'!F22*'Provoz výchozí'!E$3/'Provoz výchozí'!AH$3,0)</f>
        <v>0</v>
      </c>
      <c r="G22" s="90">
        <f>IFERROR('Model výchozí (MV)'!F22*'Provoz výchozí'!F$3/'Provoz výchozí'!AH$3,0)+IFERROR('Model výchozí (MV)'!G22*'Provoz výchozí'!G$3/'Provoz výchozí'!AI$3,0)</f>
        <v>0</v>
      </c>
      <c r="H22" s="90">
        <f>IFERROR('Model výchozí (MV)'!G22*'Provoz výchozí'!H$3/'Provoz výchozí'!AI$3,0)+IFERROR('Model výchozí (MV)'!H22*'Provoz výchozí'!I$3/'Provoz výchozí'!AJ$3,0)</f>
        <v>0</v>
      </c>
      <c r="I22" s="90">
        <f>IFERROR('Model výchozí (MV)'!H22*'Provoz výchozí'!J$3/'Provoz výchozí'!AJ$3,0)+IFERROR('Model výchozí (MV)'!I22*'Provoz výchozí'!K$3/'Provoz výchozí'!AK$3,0)</f>
        <v>0</v>
      </c>
      <c r="J22" s="90">
        <f>IFERROR('Model výchozí (MV)'!I22*'Provoz výchozí'!K$3/'Provoz výchozí'!AK$3,0)+IFERROR('Model výchozí (MV)'!J22*'Provoz výchozí'!L$3/'Provoz výchozí'!AL$3,0)</f>
        <v>0</v>
      </c>
      <c r="K22" s="90">
        <f>IFERROR('Model výchozí (MV)'!J22*'Provoz výchozí'!L$3/'Provoz výchozí'!AL$3,0)+IFERROR('Model výchozí (MV)'!K22*'Provoz výchozí'!M$3/'Provoz výchozí'!AM$3,0)</f>
        <v>0</v>
      </c>
      <c r="L22" s="90">
        <f>IFERROR('Model výchozí (MV)'!K22*'Provoz výchozí'!M$3/'Provoz výchozí'!AM$3,0)+IFERROR('Model výchozí (MV)'!L22*'Provoz výchozí'!N$3/'Provoz výchozí'!AN$3,0)</f>
        <v>0</v>
      </c>
      <c r="M22" s="90">
        <f>IFERROR('Model výchozí (MV)'!L22*'Provoz výchozí'!N$3/'Provoz výchozí'!AN$3,0)+IFERROR('Model výchozí (MV)'!M22*'Provoz výchozí'!O$3/'Provoz výchozí'!AO$3,0)</f>
        <v>0</v>
      </c>
      <c r="N22" s="90">
        <f>IFERROR('Model výchozí (MV)'!M22*'Provoz výchozí'!O$3/'Provoz výchozí'!AO$3,0)+IFERROR('Model výchozí (MV)'!N22*'Provoz výchozí'!P$3/'Provoz výchozí'!AP$3,0)</f>
        <v>0</v>
      </c>
      <c r="O22" s="90">
        <f>IFERROR('Model výchozí (MV)'!N22*'Provoz výchozí'!P$3/'Provoz výchozí'!AP$3,0)+IFERROR('Model výchozí (MV)'!O22*'Provoz výchozí'!Q$3/'Provoz výchozí'!AQ$3,0)</f>
        <v>0</v>
      </c>
      <c r="P22" s="90">
        <f>IFERROR('Model výchozí (MV)'!O22*'Provoz výchozí'!Q$3/'Provoz výchozí'!AQ$3,0)+IFERROR('Model výchozí (MV)'!P22*'Provoz výchozí'!R$3/'Provoz výchozí'!AR$3,0)</f>
        <v>0</v>
      </c>
      <c r="Q22" s="90">
        <f>IFERROR('Model výchozí (MV)'!P22*'Provoz výchozí'!R$3/'Provoz výchozí'!AR$3,0)+IFERROR('Model výchozí (MV)'!Q22*'Provoz výchozí'!S$3/'Provoz výchozí'!AS$3,0)</f>
        <v>0</v>
      </c>
      <c r="R22" s="90">
        <f>IFERROR('Model výchozí (MV)'!Q22*'Provoz výchozí'!S$3/'Provoz výchozí'!AS$3,0)+IFERROR('Model výchozí (MV)'!R22*'Provoz výchozí'!T$3/'Provoz výchozí'!AT$3,0)</f>
        <v>0</v>
      </c>
      <c r="S22" s="90">
        <f>IFERROR('Model výchozí (MV)'!R22*'Provoz výchozí'!T$3/'Provoz výchozí'!AT$3,0)+IFERROR('Model výchozí (MV)'!S22*'Provoz výchozí'!U$3/'Provoz výchozí'!AU$3,0)</f>
        <v>0</v>
      </c>
      <c r="T22" s="90">
        <f>IFERROR('Model výchozí (MV)'!S22*'Provoz výchozí'!N$3/'Provoz výchozí'!AU$3,0)</f>
        <v>0</v>
      </c>
      <c r="U22" s="92">
        <f t="shared" si="14"/>
        <v>0</v>
      </c>
      <c r="V22" s="291">
        <f>'Model výchozí (MV)'!V22</f>
        <v>0</v>
      </c>
      <c r="W22" s="74">
        <f>'Model výchozí (MV)'!W22</f>
        <v>0</v>
      </c>
      <c r="X22" s="74">
        <f>'Model výchozí (MV)'!Y22</f>
        <v>1</v>
      </c>
      <c r="Y22" s="68">
        <f>'Model výchozí (MV)'!Z22</f>
        <v>0</v>
      </c>
    </row>
    <row r="23" spans="1:25" x14ac:dyDescent="0.25">
      <c r="A23" s="5"/>
      <c r="B23" s="6"/>
      <c r="C23" s="52" t="s">
        <v>62</v>
      </c>
      <c r="D23" s="18" t="s">
        <v>42</v>
      </c>
      <c r="E23" s="90">
        <f>IFERROR('Model výchozí (MV)'!E23*'Provoz výchozí'!C$3/'Provoz výchozí'!AG$3,0)</f>
        <v>0</v>
      </c>
      <c r="F23" s="90">
        <f>IFERROR('Model výchozí (MV)'!E23*'Provoz výchozí'!D$3/'Provoz výchozí'!AG$3,0)+IFERROR('Model výchozí (MV)'!F23*'Provoz výchozí'!E$3/'Provoz výchozí'!AH$3,0)</f>
        <v>0</v>
      </c>
      <c r="G23" s="90">
        <f>IFERROR('Model výchozí (MV)'!F23*'Provoz výchozí'!F$3/'Provoz výchozí'!AH$3,0)+IFERROR('Model výchozí (MV)'!G23*'Provoz výchozí'!G$3/'Provoz výchozí'!AI$3,0)</f>
        <v>0</v>
      </c>
      <c r="H23" s="90">
        <f>IFERROR('Model výchozí (MV)'!G23*'Provoz výchozí'!H$3/'Provoz výchozí'!AI$3,0)+IFERROR('Model výchozí (MV)'!H23*'Provoz výchozí'!I$3/'Provoz výchozí'!AJ$3,0)</f>
        <v>0</v>
      </c>
      <c r="I23" s="90">
        <f>IFERROR('Model výchozí (MV)'!H23*'Provoz výchozí'!J$3/'Provoz výchozí'!AJ$3,0)+IFERROR('Model výchozí (MV)'!I23*'Provoz výchozí'!K$3/'Provoz výchozí'!AK$3,0)</f>
        <v>0</v>
      </c>
      <c r="J23" s="90">
        <f>IFERROR('Model výchozí (MV)'!I23*'Provoz výchozí'!K$3/'Provoz výchozí'!AK$3,0)+IFERROR('Model výchozí (MV)'!J23*'Provoz výchozí'!L$3/'Provoz výchozí'!AL$3,0)</f>
        <v>0</v>
      </c>
      <c r="K23" s="90">
        <f>IFERROR('Model výchozí (MV)'!J23*'Provoz výchozí'!L$3/'Provoz výchozí'!AL$3,0)+IFERROR('Model výchozí (MV)'!K23*'Provoz výchozí'!M$3/'Provoz výchozí'!AM$3,0)</f>
        <v>0</v>
      </c>
      <c r="L23" s="90">
        <f>IFERROR('Model výchozí (MV)'!K23*'Provoz výchozí'!M$3/'Provoz výchozí'!AM$3,0)+IFERROR('Model výchozí (MV)'!L23*'Provoz výchozí'!N$3/'Provoz výchozí'!AN$3,0)</f>
        <v>0</v>
      </c>
      <c r="M23" s="90">
        <f>IFERROR('Model výchozí (MV)'!L23*'Provoz výchozí'!N$3/'Provoz výchozí'!AN$3,0)+IFERROR('Model výchozí (MV)'!M23*'Provoz výchozí'!O$3/'Provoz výchozí'!AO$3,0)</f>
        <v>0</v>
      </c>
      <c r="N23" s="90">
        <f>IFERROR('Model výchozí (MV)'!M23*'Provoz výchozí'!O$3/'Provoz výchozí'!AO$3,0)+IFERROR('Model výchozí (MV)'!N23*'Provoz výchozí'!P$3/'Provoz výchozí'!AP$3,0)</f>
        <v>0</v>
      </c>
      <c r="O23" s="90">
        <f>IFERROR('Model výchozí (MV)'!N23*'Provoz výchozí'!P$3/'Provoz výchozí'!AP$3,0)+IFERROR('Model výchozí (MV)'!O23*'Provoz výchozí'!Q$3/'Provoz výchozí'!AQ$3,0)</f>
        <v>0</v>
      </c>
      <c r="P23" s="90">
        <f>IFERROR('Model výchozí (MV)'!O23*'Provoz výchozí'!Q$3/'Provoz výchozí'!AQ$3,0)+IFERROR('Model výchozí (MV)'!P23*'Provoz výchozí'!R$3/'Provoz výchozí'!AR$3,0)</f>
        <v>0</v>
      </c>
      <c r="Q23" s="90">
        <f>IFERROR('Model výchozí (MV)'!P23*'Provoz výchozí'!R$3/'Provoz výchozí'!AR$3,0)+IFERROR('Model výchozí (MV)'!Q23*'Provoz výchozí'!S$3/'Provoz výchozí'!AS$3,0)</f>
        <v>0</v>
      </c>
      <c r="R23" s="90">
        <f>IFERROR('Model výchozí (MV)'!Q23*'Provoz výchozí'!S$3/'Provoz výchozí'!AS$3,0)+IFERROR('Model výchozí (MV)'!R23*'Provoz výchozí'!T$3/'Provoz výchozí'!AT$3,0)</f>
        <v>0</v>
      </c>
      <c r="S23" s="90">
        <f>IFERROR('Model výchozí (MV)'!R23*'Provoz výchozí'!T$3/'Provoz výchozí'!AT$3,0)+IFERROR('Model výchozí (MV)'!S23*'Provoz výchozí'!U$3/'Provoz výchozí'!AU$3,0)</f>
        <v>0</v>
      </c>
      <c r="T23" s="90">
        <f>IFERROR('Model výchozí (MV)'!S23*'Provoz výchozí'!N$3/'Provoz výchozí'!AU$3,0)</f>
        <v>0</v>
      </c>
      <c r="U23" s="92">
        <f t="shared" si="14"/>
        <v>0</v>
      </c>
      <c r="V23" s="291">
        <f>'Model výchozí (MV)'!V23</f>
        <v>0</v>
      </c>
      <c r="W23" s="74">
        <f>'Model výchozí (MV)'!W23</f>
        <v>0</v>
      </c>
      <c r="X23" s="74">
        <f>'Model výchozí (MV)'!Y23</f>
        <v>0</v>
      </c>
      <c r="Y23" s="68">
        <f>'Model výchozí (MV)'!Z23</f>
        <v>1</v>
      </c>
    </row>
    <row r="24" spans="1:25" x14ac:dyDescent="0.25">
      <c r="A24" s="5">
        <v>13</v>
      </c>
      <c r="B24" s="6" t="s">
        <v>63</v>
      </c>
      <c r="C24" s="6"/>
      <c r="D24" s="18"/>
      <c r="E24" s="90">
        <f>IFERROR('Model výchozí (MV)'!E24*'Provoz výchozí'!C$3/'Provoz výchozí'!AG$3,0)</f>
        <v>0</v>
      </c>
      <c r="F24" s="90">
        <f>IFERROR('Model výchozí (MV)'!E24*'Provoz výchozí'!D$3/'Provoz výchozí'!AG$3,0)+IFERROR('Model výchozí (MV)'!F24*'Provoz výchozí'!E$3/'Provoz výchozí'!AH$3,0)</f>
        <v>0</v>
      </c>
      <c r="G24" s="90">
        <f>IFERROR('Model výchozí (MV)'!F24*'Provoz výchozí'!F$3/'Provoz výchozí'!AH$3,0)+IFERROR('Model výchozí (MV)'!G24*'Provoz výchozí'!G$3/'Provoz výchozí'!AI$3,0)</f>
        <v>0</v>
      </c>
      <c r="H24" s="90">
        <f>IFERROR('Model výchozí (MV)'!G24*'Provoz výchozí'!H$3/'Provoz výchozí'!AI$3,0)+IFERROR('Model výchozí (MV)'!H24*'Provoz výchozí'!I$3/'Provoz výchozí'!AJ$3,0)</f>
        <v>0</v>
      </c>
      <c r="I24" s="90">
        <f>IFERROR('Model výchozí (MV)'!H24*'Provoz výchozí'!J$3/'Provoz výchozí'!AJ$3,0)+IFERROR('Model výchozí (MV)'!I24*'Provoz výchozí'!K$3/'Provoz výchozí'!AK$3,0)</f>
        <v>0</v>
      </c>
      <c r="J24" s="90">
        <f>IFERROR('Model výchozí (MV)'!I24*'Provoz výchozí'!K$3/'Provoz výchozí'!AK$3,0)+IFERROR('Model výchozí (MV)'!J24*'Provoz výchozí'!L$3/'Provoz výchozí'!AL$3,0)</f>
        <v>0</v>
      </c>
      <c r="K24" s="90">
        <f>IFERROR('Model výchozí (MV)'!J24*'Provoz výchozí'!L$3/'Provoz výchozí'!AL$3,0)+IFERROR('Model výchozí (MV)'!K24*'Provoz výchozí'!M$3/'Provoz výchozí'!AM$3,0)</f>
        <v>0</v>
      </c>
      <c r="L24" s="90">
        <f>IFERROR('Model výchozí (MV)'!K24*'Provoz výchozí'!M$3/'Provoz výchozí'!AM$3,0)+IFERROR('Model výchozí (MV)'!L24*'Provoz výchozí'!N$3/'Provoz výchozí'!AN$3,0)</f>
        <v>0</v>
      </c>
      <c r="M24" s="90">
        <f>IFERROR('Model výchozí (MV)'!L24*'Provoz výchozí'!N$3/'Provoz výchozí'!AN$3,0)+IFERROR('Model výchozí (MV)'!M24*'Provoz výchozí'!O$3/'Provoz výchozí'!AO$3,0)</f>
        <v>0</v>
      </c>
      <c r="N24" s="90">
        <f>IFERROR('Model výchozí (MV)'!M24*'Provoz výchozí'!O$3/'Provoz výchozí'!AO$3,0)+IFERROR('Model výchozí (MV)'!N24*'Provoz výchozí'!P$3/'Provoz výchozí'!AP$3,0)</f>
        <v>0</v>
      </c>
      <c r="O24" s="90">
        <f>IFERROR('Model výchozí (MV)'!N24*'Provoz výchozí'!P$3/'Provoz výchozí'!AP$3,0)+IFERROR('Model výchozí (MV)'!O24*'Provoz výchozí'!Q$3/'Provoz výchozí'!AQ$3,0)</f>
        <v>0</v>
      </c>
      <c r="P24" s="90">
        <f>IFERROR('Model výchozí (MV)'!O24*'Provoz výchozí'!Q$3/'Provoz výchozí'!AQ$3,0)+IFERROR('Model výchozí (MV)'!P24*'Provoz výchozí'!R$3/'Provoz výchozí'!AR$3,0)</f>
        <v>0</v>
      </c>
      <c r="Q24" s="90">
        <f>IFERROR('Model výchozí (MV)'!P24*'Provoz výchozí'!R$3/'Provoz výchozí'!AR$3,0)+IFERROR('Model výchozí (MV)'!Q24*'Provoz výchozí'!S$3/'Provoz výchozí'!AS$3,0)</f>
        <v>0</v>
      </c>
      <c r="R24" s="90">
        <f>IFERROR('Model výchozí (MV)'!Q24*'Provoz výchozí'!S$3/'Provoz výchozí'!AS$3,0)+IFERROR('Model výchozí (MV)'!R24*'Provoz výchozí'!T$3/'Provoz výchozí'!AT$3,0)</f>
        <v>0</v>
      </c>
      <c r="S24" s="90">
        <f>IFERROR('Model výchozí (MV)'!R24*'Provoz výchozí'!T$3/'Provoz výchozí'!AT$3,0)+IFERROR('Model výchozí (MV)'!S24*'Provoz výchozí'!U$3/'Provoz výchozí'!AU$3,0)</f>
        <v>0</v>
      </c>
      <c r="T24" s="90">
        <f>IFERROR('Model výchozí (MV)'!S24*'Provoz výchozí'!N$3/'Provoz výchozí'!AU$3,0)</f>
        <v>0</v>
      </c>
      <c r="U24" s="92">
        <f t="shared" si="14"/>
        <v>0</v>
      </c>
      <c r="V24" s="291">
        <f>'Model výchozí (MV)'!V24</f>
        <v>0</v>
      </c>
      <c r="W24" s="74">
        <f>'Model výchozí (MV)'!W24</f>
        <v>0</v>
      </c>
      <c r="X24" s="74">
        <f>'Model výchozí (MV)'!Y24</f>
        <v>0</v>
      </c>
      <c r="Y24" s="68">
        <f>'Model výchozí (MV)'!Z24</f>
        <v>1</v>
      </c>
    </row>
    <row r="25" spans="1:25" x14ac:dyDescent="0.25">
      <c r="A25" s="5">
        <v>14</v>
      </c>
      <c r="B25" s="6" t="s">
        <v>64</v>
      </c>
      <c r="C25" s="6"/>
      <c r="D25" s="18"/>
      <c r="E25" s="90">
        <f>IFERROR('Model výchozí (MV)'!E25*'Provoz výchozí'!C$3/'Provoz výchozí'!AG$3,0)</f>
        <v>0</v>
      </c>
      <c r="F25" s="90">
        <f>IFERROR('Model výchozí (MV)'!E25*'Provoz výchozí'!D$3/'Provoz výchozí'!AG$3,0)+IFERROR('Model výchozí (MV)'!F25*'Provoz výchozí'!E$3/'Provoz výchozí'!AH$3,0)</f>
        <v>0</v>
      </c>
      <c r="G25" s="90">
        <f>IFERROR('Model výchozí (MV)'!F25*'Provoz výchozí'!F$3/'Provoz výchozí'!AH$3,0)+IFERROR('Model výchozí (MV)'!G25*'Provoz výchozí'!G$3/'Provoz výchozí'!AI$3,0)</f>
        <v>0</v>
      </c>
      <c r="H25" s="90">
        <f>IFERROR('Model výchozí (MV)'!G25*'Provoz výchozí'!H$3/'Provoz výchozí'!AI$3,0)+IFERROR('Model výchozí (MV)'!H25*'Provoz výchozí'!I$3/'Provoz výchozí'!AJ$3,0)</f>
        <v>0</v>
      </c>
      <c r="I25" s="90">
        <f>IFERROR('Model výchozí (MV)'!H25*'Provoz výchozí'!J$3/'Provoz výchozí'!AJ$3,0)+IFERROR('Model výchozí (MV)'!I25*'Provoz výchozí'!K$3/'Provoz výchozí'!AK$3,0)</f>
        <v>0</v>
      </c>
      <c r="J25" s="90">
        <f>IFERROR('Model výchozí (MV)'!I25*'Provoz výchozí'!K$3/'Provoz výchozí'!AK$3,0)+IFERROR('Model výchozí (MV)'!J25*'Provoz výchozí'!L$3/'Provoz výchozí'!AL$3,0)</f>
        <v>0</v>
      </c>
      <c r="K25" s="90">
        <f>IFERROR('Model výchozí (MV)'!J25*'Provoz výchozí'!L$3/'Provoz výchozí'!AL$3,0)+IFERROR('Model výchozí (MV)'!K25*'Provoz výchozí'!M$3/'Provoz výchozí'!AM$3,0)</f>
        <v>0</v>
      </c>
      <c r="L25" s="90">
        <f>IFERROR('Model výchozí (MV)'!K25*'Provoz výchozí'!M$3/'Provoz výchozí'!AM$3,0)+IFERROR('Model výchozí (MV)'!L25*'Provoz výchozí'!N$3/'Provoz výchozí'!AN$3,0)</f>
        <v>0</v>
      </c>
      <c r="M25" s="90">
        <f>IFERROR('Model výchozí (MV)'!L25*'Provoz výchozí'!N$3/'Provoz výchozí'!AN$3,0)+IFERROR('Model výchozí (MV)'!M25*'Provoz výchozí'!O$3/'Provoz výchozí'!AO$3,0)</f>
        <v>0</v>
      </c>
      <c r="N25" s="90">
        <f>IFERROR('Model výchozí (MV)'!M25*'Provoz výchozí'!O$3/'Provoz výchozí'!AO$3,0)+IFERROR('Model výchozí (MV)'!N25*'Provoz výchozí'!P$3/'Provoz výchozí'!AP$3,0)</f>
        <v>0</v>
      </c>
      <c r="O25" s="90">
        <f>IFERROR('Model výchozí (MV)'!N25*'Provoz výchozí'!P$3/'Provoz výchozí'!AP$3,0)+IFERROR('Model výchozí (MV)'!O25*'Provoz výchozí'!Q$3/'Provoz výchozí'!AQ$3,0)</f>
        <v>0</v>
      </c>
      <c r="P25" s="90">
        <f>IFERROR('Model výchozí (MV)'!O25*'Provoz výchozí'!Q$3/'Provoz výchozí'!AQ$3,0)+IFERROR('Model výchozí (MV)'!P25*'Provoz výchozí'!R$3/'Provoz výchozí'!AR$3,0)</f>
        <v>0</v>
      </c>
      <c r="Q25" s="90">
        <f>IFERROR('Model výchozí (MV)'!P25*'Provoz výchozí'!R$3/'Provoz výchozí'!AR$3,0)+IFERROR('Model výchozí (MV)'!Q25*'Provoz výchozí'!S$3/'Provoz výchozí'!AS$3,0)</f>
        <v>0</v>
      </c>
      <c r="R25" s="90">
        <f>IFERROR('Model výchozí (MV)'!Q25*'Provoz výchozí'!S$3/'Provoz výchozí'!AS$3,0)+IFERROR('Model výchozí (MV)'!R25*'Provoz výchozí'!T$3/'Provoz výchozí'!AT$3,0)</f>
        <v>0</v>
      </c>
      <c r="S25" s="90">
        <f>IFERROR('Model výchozí (MV)'!R25*'Provoz výchozí'!T$3/'Provoz výchozí'!AT$3,0)+IFERROR('Model výchozí (MV)'!S25*'Provoz výchozí'!U$3/'Provoz výchozí'!AU$3,0)</f>
        <v>0</v>
      </c>
      <c r="T25" s="90">
        <f>IFERROR('Model výchozí (MV)'!S25*'Provoz výchozí'!N$3/'Provoz výchozí'!AU$3,0)</f>
        <v>0</v>
      </c>
      <c r="U25" s="92">
        <f t="shared" si="14"/>
        <v>0</v>
      </c>
      <c r="V25" s="291">
        <f>'Model výchozí (MV)'!V25</f>
        <v>0</v>
      </c>
      <c r="W25" s="74">
        <f>'Model výchozí (MV)'!W25</f>
        <v>0</v>
      </c>
      <c r="X25" s="74">
        <f>'Model výchozí (MV)'!Y25</f>
        <v>0</v>
      </c>
      <c r="Y25" s="68">
        <f>'Model výchozí (MV)'!Z25</f>
        <v>1</v>
      </c>
    </row>
    <row r="26" spans="1:25" x14ac:dyDescent="0.25">
      <c r="A26" s="5">
        <v>15</v>
      </c>
      <c r="B26" s="6" t="s">
        <v>65</v>
      </c>
      <c r="C26" s="6"/>
      <c r="D26" s="18"/>
      <c r="E26" s="90">
        <f>IFERROR('Model výchozí (MV)'!E26*'Provoz výchozí'!C$3/'Provoz výchozí'!AG$3,0)</f>
        <v>0</v>
      </c>
      <c r="F26" s="90">
        <f>IFERROR('Model výchozí (MV)'!E26*'Provoz výchozí'!D$3/'Provoz výchozí'!AG$3,0)+IFERROR('Model výchozí (MV)'!F26*'Provoz výchozí'!E$3/'Provoz výchozí'!AH$3,0)</f>
        <v>0</v>
      </c>
      <c r="G26" s="90">
        <f>IFERROR('Model výchozí (MV)'!F26*'Provoz výchozí'!F$3/'Provoz výchozí'!AH$3,0)+IFERROR('Model výchozí (MV)'!G26*'Provoz výchozí'!G$3/'Provoz výchozí'!AI$3,0)</f>
        <v>0</v>
      </c>
      <c r="H26" s="90">
        <f>IFERROR('Model výchozí (MV)'!G26*'Provoz výchozí'!H$3/'Provoz výchozí'!AI$3,0)+IFERROR('Model výchozí (MV)'!H26*'Provoz výchozí'!I$3/'Provoz výchozí'!AJ$3,0)</f>
        <v>0</v>
      </c>
      <c r="I26" s="90">
        <f>IFERROR('Model výchozí (MV)'!H26*'Provoz výchozí'!J$3/'Provoz výchozí'!AJ$3,0)+IFERROR('Model výchozí (MV)'!I26*'Provoz výchozí'!K$3/'Provoz výchozí'!AK$3,0)</f>
        <v>0</v>
      </c>
      <c r="J26" s="90">
        <f>IFERROR('Model výchozí (MV)'!I26*'Provoz výchozí'!K$3/'Provoz výchozí'!AK$3,0)+IFERROR('Model výchozí (MV)'!J26*'Provoz výchozí'!L$3/'Provoz výchozí'!AL$3,0)</f>
        <v>0</v>
      </c>
      <c r="K26" s="90">
        <f>IFERROR('Model výchozí (MV)'!J26*'Provoz výchozí'!L$3/'Provoz výchozí'!AL$3,0)+IFERROR('Model výchozí (MV)'!K26*'Provoz výchozí'!M$3/'Provoz výchozí'!AM$3,0)</f>
        <v>0</v>
      </c>
      <c r="L26" s="90">
        <f>IFERROR('Model výchozí (MV)'!K26*'Provoz výchozí'!M$3/'Provoz výchozí'!AM$3,0)+IFERROR('Model výchozí (MV)'!L26*'Provoz výchozí'!N$3/'Provoz výchozí'!AN$3,0)</f>
        <v>0</v>
      </c>
      <c r="M26" s="90">
        <f>IFERROR('Model výchozí (MV)'!L26*'Provoz výchozí'!N$3/'Provoz výchozí'!AN$3,0)+IFERROR('Model výchozí (MV)'!M26*'Provoz výchozí'!O$3/'Provoz výchozí'!AO$3,0)</f>
        <v>0</v>
      </c>
      <c r="N26" s="90">
        <f>IFERROR('Model výchozí (MV)'!M26*'Provoz výchozí'!O$3/'Provoz výchozí'!AO$3,0)+IFERROR('Model výchozí (MV)'!N26*'Provoz výchozí'!P$3/'Provoz výchozí'!AP$3,0)</f>
        <v>0</v>
      </c>
      <c r="O26" s="90">
        <f>IFERROR('Model výchozí (MV)'!N26*'Provoz výchozí'!P$3/'Provoz výchozí'!AP$3,0)+IFERROR('Model výchozí (MV)'!O26*'Provoz výchozí'!Q$3/'Provoz výchozí'!AQ$3,0)</f>
        <v>0</v>
      </c>
      <c r="P26" s="90">
        <f>IFERROR('Model výchozí (MV)'!O26*'Provoz výchozí'!Q$3/'Provoz výchozí'!AQ$3,0)+IFERROR('Model výchozí (MV)'!P26*'Provoz výchozí'!R$3/'Provoz výchozí'!AR$3,0)</f>
        <v>0</v>
      </c>
      <c r="Q26" s="90">
        <f>IFERROR('Model výchozí (MV)'!P26*'Provoz výchozí'!R$3/'Provoz výchozí'!AR$3,0)+IFERROR('Model výchozí (MV)'!Q26*'Provoz výchozí'!S$3/'Provoz výchozí'!AS$3,0)</f>
        <v>0</v>
      </c>
      <c r="R26" s="90">
        <f>IFERROR('Model výchozí (MV)'!Q26*'Provoz výchozí'!S$3/'Provoz výchozí'!AS$3,0)+IFERROR('Model výchozí (MV)'!R26*'Provoz výchozí'!T$3/'Provoz výchozí'!AT$3,0)</f>
        <v>0</v>
      </c>
      <c r="S26" s="90">
        <f>IFERROR('Model výchozí (MV)'!R26*'Provoz výchozí'!T$3/'Provoz výchozí'!AT$3,0)+IFERROR('Model výchozí (MV)'!S26*'Provoz výchozí'!U$3/'Provoz výchozí'!AU$3,0)</f>
        <v>0</v>
      </c>
      <c r="T26" s="90">
        <f>IFERROR('Model výchozí (MV)'!S26*'Provoz výchozí'!N$3/'Provoz výchozí'!AU$3,0)</f>
        <v>0</v>
      </c>
      <c r="U26" s="92">
        <f t="shared" si="14"/>
        <v>0</v>
      </c>
      <c r="V26" s="291">
        <f>'Model výchozí (MV)'!V26</f>
        <v>0</v>
      </c>
      <c r="W26" s="74">
        <f>'Model výchozí (MV)'!W26</f>
        <v>0</v>
      </c>
      <c r="X26" s="74">
        <f>'Model výchozí (MV)'!Y26</f>
        <v>0</v>
      </c>
      <c r="Y26" s="68">
        <f>'Model výchozí (MV)'!Z26</f>
        <v>1</v>
      </c>
    </row>
    <row r="27" spans="1:25" x14ac:dyDescent="0.25">
      <c r="A27" s="20">
        <v>22</v>
      </c>
      <c r="B27" s="21" t="s">
        <v>66</v>
      </c>
      <c r="C27" s="21"/>
      <c r="D27" s="111"/>
      <c r="E27" s="108">
        <f>IFERROR('Model výchozí (MV)'!E27*'Provoz výchozí'!C$3/'Provoz výchozí'!AG$3,0)</f>
        <v>0</v>
      </c>
      <c r="F27" s="90">
        <f>IFERROR('Model výchozí (MV)'!E27*'Provoz výchozí'!D$3/'Provoz výchozí'!AG$3,0)+IFERROR('Model výchozí (MV)'!F27*'Provoz výchozí'!E$3/'Provoz výchozí'!AH$3,0)</f>
        <v>0</v>
      </c>
      <c r="G27" s="90">
        <f>IFERROR('Model výchozí (MV)'!F27*'Provoz výchozí'!F$3/'Provoz výchozí'!AH$3,0)+IFERROR('Model výchozí (MV)'!G27*'Provoz výchozí'!G$3/'Provoz výchozí'!AI$3,0)</f>
        <v>0</v>
      </c>
      <c r="H27" s="90">
        <f>IFERROR('Model výchozí (MV)'!G27*'Provoz výchozí'!H$3/'Provoz výchozí'!AI$3,0)+IFERROR('Model výchozí (MV)'!H27*'Provoz výchozí'!I$3/'Provoz výchozí'!AJ$3,0)</f>
        <v>0</v>
      </c>
      <c r="I27" s="90">
        <f>IFERROR('Model výchozí (MV)'!H27*'Provoz výchozí'!J$3/'Provoz výchozí'!AJ$3,0)+IFERROR('Model výchozí (MV)'!I27*'Provoz výchozí'!K$3/'Provoz výchozí'!AK$3,0)</f>
        <v>0</v>
      </c>
      <c r="J27" s="90">
        <f>IFERROR('Model výchozí (MV)'!I27*'Provoz výchozí'!K$3/'Provoz výchozí'!AK$3,0)+IFERROR('Model výchozí (MV)'!J27*'Provoz výchozí'!L$3/'Provoz výchozí'!AL$3,0)</f>
        <v>0</v>
      </c>
      <c r="K27" s="90">
        <f>IFERROR('Model výchozí (MV)'!J27*'Provoz výchozí'!L$3/'Provoz výchozí'!AL$3,0)+IFERROR('Model výchozí (MV)'!K27*'Provoz výchozí'!M$3/'Provoz výchozí'!AM$3,0)</f>
        <v>0</v>
      </c>
      <c r="L27" s="90">
        <f>IFERROR('Model výchozí (MV)'!K27*'Provoz výchozí'!M$3/'Provoz výchozí'!AM$3,0)+IFERROR('Model výchozí (MV)'!L27*'Provoz výchozí'!N$3/'Provoz výchozí'!AN$3,0)</f>
        <v>0</v>
      </c>
      <c r="M27" s="90">
        <f>IFERROR('Model výchozí (MV)'!L27*'Provoz výchozí'!N$3/'Provoz výchozí'!AN$3,0)+IFERROR('Model výchozí (MV)'!M27*'Provoz výchozí'!O$3/'Provoz výchozí'!AO$3,0)</f>
        <v>0</v>
      </c>
      <c r="N27" s="90">
        <f>IFERROR('Model výchozí (MV)'!M27*'Provoz výchozí'!O$3/'Provoz výchozí'!AO$3,0)+IFERROR('Model výchozí (MV)'!N27*'Provoz výchozí'!P$3/'Provoz výchozí'!AP$3,0)</f>
        <v>0</v>
      </c>
      <c r="O27" s="90">
        <f>IFERROR('Model výchozí (MV)'!N27*'Provoz výchozí'!P$3/'Provoz výchozí'!AP$3,0)+IFERROR('Model výchozí (MV)'!O27*'Provoz výchozí'!Q$3/'Provoz výchozí'!AQ$3,0)</f>
        <v>0</v>
      </c>
      <c r="P27" s="90">
        <f>IFERROR('Model výchozí (MV)'!O27*'Provoz výchozí'!Q$3/'Provoz výchozí'!AQ$3,0)+IFERROR('Model výchozí (MV)'!P27*'Provoz výchozí'!R$3/'Provoz výchozí'!AR$3,0)</f>
        <v>0</v>
      </c>
      <c r="Q27" s="90">
        <f>IFERROR('Model výchozí (MV)'!P27*'Provoz výchozí'!R$3/'Provoz výchozí'!AR$3,0)+IFERROR('Model výchozí (MV)'!Q27*'Provoz výchozí'!S$3/'Provoz výchozí'!AS$3,0)</f>
        <v>0</v>
      </c>
      <c r="R27" s="90">
        <f>IFERROR('Model výchozí (MV)'!Q27*'Provoz výchozí'!S$3/'Provoz výchozí'!AS$3,0)+IFERROR('Model výchozí (MV)'!R27*'Provoz výchozí'!T$3/'Provoz výchozí'!AT$3,0)</f>
        <v>0</v>
      </c>
      <c r="S27" s="90">
        <f>IFERROR('Model výchozí (MV)'!R27*'Provoz výchozí'!T$3/'Provoz výchozí'!AT$3,0)+IFERROR('Model výchozí (MV)'!S27*'Provoz výchozí'!U$3/'Provoz výchozí'!AU$3,0)</f>
        <v>0</v>
      </c>
      <c r="T27" s="90">
        <f>IFERROR('Model výchozí (MV)'!S27*'Provoz výchozí'!N$3/'Provoz výchozí'!AU$3,0)</f>
        <v>0</v>
      </c>
      <c r="U27" s="95">
        <f t="shared" si="14"/>
        <v>0</v>
      </c>
      <c r="V27" s="292">
        <f>'Model výchozí (MV)'!V27</f>
        <v>0</v>
      </c>
      <c r="W27" s="152">
        <f>'Model výchozí (MV)'!W27</f>
        <v>0</v>
      </c>
      <c r="X27" s="152">
        <f>'Model výchozí (MV)'!Y27</f>
        <v>0</v>
      </c>
      <c r="Y27" s="153">
        <f>'Model výchozí (MV)'!Z27</f>
        <v>1</v>
      </c>
    </row>
    <row r="28" spans="1:25" s="1" customFormat="1" ht="15.75" thickBot="1" x14ac:dyDescent="0.3">
      <c r="A28" s="8">
        <v>23</v>
      </c>
      <c r="B28" s="9" t="s">
        <v>67</v>
      </c>
      <c r="C28" s="9"/>
      <c r="D28" s="59" t="s">
        <v>308</v>
      </c>
      <c r="E28" s="96">
        <f t="shared" ref="E28:T28" si="15">SUM(E3:E27)</f>
        <v>0</v>
      </c>
      <c r="F28" s="96">
        <f t="shared" si="15"/>
        <v>0</v>
      </c>
      <c r="G28" s="96">
        <f t="shared" si="15"/>
        <v>0</v>
      </c>
      <c r="H28" s="96">
        <f t="shared" si="15"/>
        <v>0</v>
      </c>
      <c r="I28" s="96">
        <f t="shared" si="15"/>
        <v>0</v>
      </c>
      <c r="J28" s="96">
        <f t="shared" si="15"/>
        <v>0</v>
      </c>
      <c r="K28" s="96">
        <f t="shared" si="15"/>
        <v>0</v>
      </c>
      <c r="L28" s="96">
        <f t="shared" si="15"/>
        <v>0</v>
      </c>
      <c r="M28" s="96">
        <f t="shared" si="15"/>
        <v>0</v>
      </c>
      <c r="N28" s="96">
        <f t="shared" si="15"/>
        <v>0</v>
      </c>
      <c r="O28" s="96">
        <f t="shared" si="15"/>
        <v>0</v>
      </c>
      <c r="P28" s="96">
        <f t="shared" si="15"/>
        <v>0</v>
      </c>
      <c r="Q28" s="96">
        <f t="shared" si="15"/>
        <v>0</v>
      </c>
      <c r="R28" s="96">
        <f t="shared" si="15"/>
        <v>0</v>
      </c>
      <c r="S28" s="96">
        <f t="shared" si="15"/>
        <v>0</v>
      </c>
      <c r="T28" s="96">
        <f t="shared" si="15"/>
        <v>0</v>
      </c>
      <c r="U28" s="97">
        <f t="shared" si="14"/>
        <v>0</v>
      </c>
      <c r="V28" s="97">
        <f>SUMPRODUCT($U3:$U27,V3:V27)</f>
        <v>0</v>
      </c>
      <c r="W28" s="96">
        <f>SUMPRODUCT($U3:$U27,W3:W27)</f>
        <v>0</v>
      </c>
      <c r="X28" s="96">
        <f>SUMPRODUCT($U3:$U27,X3:X27)</f>
        <v>0</v>
      </c>
      <c r="Y28" s="102">
        <f>SUMPRODUCT($U3:$U27,Y3:Y27)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218</v>
      </c>
      <c r="E29" s="85">
        <f>'Provoz výchozí'!AV$3</f>
        <v>108656.66666666667</v>
      </c>
      <c r="F29" s="86">
        <f>'Provoz výchozí'!AW$3</f>
        <v>2607760</v>
      </c>
      <c r="G29" s="86">
        <f>'Provoz výchozí'!AX$3</f>
        <v>2607760</v>
      </c>
      <c r="H29" s="86">
        <f>'Provoz výchozí'!AY$3</f>
        <v>2607760</v>
      </c>
      <c r="I29" s="86">
        <f>'Provoz výchozí'!AZ$3</f>
        <v>2607760</v>
      </c>
      <c r="J29" s="86">
        <f>'Provoz výchozí'!BA$3</f>
        <v>2607760</v>
      </c>
      <c r="K29" s="86">
        <f>'Provoz výchozí'!BB$3</f>
        <v>2607760</v>
      </c>
      <c r="L29" s="86">
        <f>'Provoz výchozí'!BC$3</f>
        <v>2607760</v>
      </c>
      <c r="M29" s="86">
        <f>'Provoz výchozí'!BD$3</f>
        <v>2607760</v>
      </c>
      <c r="N29" s="86">
        <f>'Provoz výchozí'!BE$3</f>
        <v>2607760</v>
      </c>
      <c r="O29" s="86">
        <f>'Provoz výchozí'!BF$3</f>
        <v>2607760</v>
      </c>
      <c r="P29" s="86">
        <f>'Provoz výchozí'!BG$3</f>
        <v>2607760</v>
      </c>
      <c r="Q29" s="86">
        <f>'Provoz výchozí'!BH$3</f>
        <v>2607760</v>
      </c>
      <c r="R29" s="86">
        <f>'Provoz výchozí'!BI$3</f>
        <v>2607760</v>
      </c>
      <c r="S29" s="86">
        <f>'Provoz výchozí'!BJ$3</f>
        <v>2607760</v>
      </c>
      <c r="T29" s="86">
        <f>'Provoz výchozí'!BK$3</f>
        <v>2499103.3333333335</v>
      </c>
      <c r="U29" s="87">
        <f t="shared" si="14"/>
        <v>39116400</v>
      </c>
      <c r="V29" s="87">
        <f>$U29</f>
        <v>39116400</v>
      </c>
      <c r="W29" s="86">
        <f>$U29</f>
        <v>39116400</v>
      </c>
      <c r="X29" s="86">
        <f t="shared" ref="X29:Y29" si="16">$U29</f>
        <v>39116400</v>
      </c>
      <c r="Y29" s="89">
        <f t="shared" si="16"/>
        <v>39116400</v>
      </c>
    </row>
    <row r="30" spans="1:25" s="1" customFormat="1" ht="15.75" thickBot="1" x14ac:dyDescent="0.3">
      <c r="A30" s="8">
        <v>27</v>
      </c>
      <c r="B30" s="9" t="s">
        <v>68</v>
      </c>
      <c r="C30" s="9"/>
      <c r="D30" s="59" t="s">
        <v>309</v>
      </c>
      <c r="E30" s="2">
        <f>IFERROR(E28/E29,0)</f>
        <v>0</v>
      </c>
      <c r="F30" s="2">
        <f>IFERROR(F28/F29,0)</f>
        <v>0</v>
      </c>
      <c r="G30" s="2">
        <f t="shared" ref="G30:T30" si="17">IFERROR(G28/G29,0)</f>
        <v>0</v>
      </c>
      <c r="H30" s="2">
        <f t="shared" si="17"/>
        <v>0</v>
      </c>
      <c r="I30" s="2">
        <f t="shared" si="17"/>
        <v>0</v>
      </c>
      <c r="J30" s="2">
        <f t="shared" si="17"/>
        <v>0</v>
      </c>
      <c r="K30" s="2">
        <f t="shared" si="17"/>
        <v>0</v>
      </c>
      <c r="L30" s="2">
        <f t="shared" si="17"/>
        <v>0</v>
      </c>
      <c r="M30" s="2">
        <f t="shared" si="17"/>
        <v>0</v>
      </c>
      <c r="N30" s="2">
        <f t="shared" si="17"/>
        <v>0</v>
      </c>
      <c r="O30" s="2">
        <f t="shared" si="17"/>
        <v>0</v>
      </c>
      <c r="P30" s="2">
        <f t="shared" si="17"/>
        <v>0</v>
      </c>
      <c r="Q30" s="2">
        <f t="shared" si="17"/>
        <v>0</v>
      </c>
      <c r="R30" s="2">
        <f t="shared" si="17"/>
        <v>0</v>
      </c>
      <c r="S30" s="2">
        <f t="shared" si="17"/>
        <v>0</v>
      </c>
      <c r="T30" s="2">
        <f t="shared" si="17"/>
        <v>0</v>
      </c>
      <c r="U30" s="81">
        <f>IFERROR(U28/U29,0)</f>
        <v>0</v>
      </c>
      <c r="V30" s="81">
        <f>IFERROR(V28/V29,0)</f>
        <v>0</v>
      </c>
      <c r="W30" s="2">
        <f>IFERROR(W28/W29,0)</f>
        <v>0</v>
      </c>
      <c r="X30" s="2">
        <f t="shared" ref="X30:Y30" si="18">IFERROR(X28/X29,0)</f>
        <v>0</v>
      </c>
      <c r="Y30" s="23">
        <f t="shared" si="18"/>
        <v>0</v>
      </c>
    </row>
  </sheetData>
  <sheetProtection algorithmName="SHA-512" hashValue="A3dVc83Zh//mRkPTqYg38SNyCc4V11krxbiz4F5s1vzCEzGz3Q5eGarrg4YulVocMCcKpLT93s3eCzZZuOjgOA==" saltValue="iLpJpZkPfEjIN8GEJA68ZA==" spinCount="100000" sheet="1" objects="1" scenarios="1"/>
  <mergeCells count="1">
    <mergeCell ref="V1:Y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9:D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1824-16A1-451A-B8A0-BC895B50866E}">
  <sheetPr>
    <tabColor theme="0" tint="-0.499984740745262"/>
    <pageSetUpPr fitToPage="1"/>
  </sheetPr>
  <dimension ref="A1:Y27"/>
  <sheetViews>
    <sheetView zoomScaleNormal="100" workbookViewId="0"/>
  </sheetViews>
  <sheetFormatPr defaultColWidth="0" defaultRowHeight="15" zeroHeight="1" x14ac:dyDescent="0.25"/>
  <cols>
    <col min="1" max="1" width="4" style="177" customWidth="1"/>
    <col min="2" max="2" width="42.7109375" style="177" customWidth="1"/>
    <col min="3" max="3" width="5" style="177" customWidth="1"/>
    <col min="4" max="4" width="20.7109375" style="177" customWidth="1"/>
    <col min="5" max="23" width="10.7109375" style="177" customWidth="1"/>
    <col min="24" max="25" width="0" style="177" hidden="1" customWidth="1"/>
    <col min="26" max="16384" width="8.85546875" style="177" hidden="1"/>
  </cols>
  <sheetData>
    <row r="1" spans="1:23" x14ac:dyDescent="0.25">
      <c r="A1" s="193" t="s">
        <v>181</v>
      </c>
      <c r="B1" s="192"/>
      <c r="C1" s="192"/>
      <c r="D1" s="191"/>
      <c r="E1" s="293"/>
      <c r="F1" s="294"/>
      <c r="G1" s="294"/>
      <c r="H1" s="294"/>
      <c r="I1" s="294"/>
      <c r="J1" s="294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6"/>
    </row>
    <row r="2" spans="1:23" ht="15.75" thickBot="1" x14ac:dyDescent="0.3">
      <c r="A2" s="190" t="s">
        <v>180</v>
      </c>
      <c r="B2" s="189"/>
      <c r="C2" s="187"/>
      <c r="D2" s="188"/>
      <c r="E2" s="187" t="s">
        <v>14</v>
      </c>
      <c r="F2" s="187" t="s">
        <v>15</v>
      </c>
      <c r="G2" s="187" t="s">
        <v>16</v>
      </c>
      <c r="H2" s="187" t="s">
        <v>17</v>
      </c>
      <c r="I2" s="187" t="s">
        <v>18</v>
      </c>
      <c r="J2" s="187" t="s">
        <v>19</v>
      </c>
      <c r="K2" s="187" t="s">
        <v>20</v>
      </c>
      <c r="L2" s="187" t="s">
        <v>21</v>
      </c>
      <c r="M2" s="187" t="s">
        <v>248</v>
      </c>
      <c r="N2" s="187" t="s">
        <v>249</v>
      </c>
      <c r="O2" s="187" t="s">
        <v>250</v>
      </c>
      <c r="P2" s="187" t="s">
        <v>251</v>
      </c>
      <c r="Q2" s="187" t="s">
        <v>252</v>
      </c>
      <c r="R2" s="187" t="s">
        <v>253</v>
      </c>
      <c r="S2" s="187" t="s">
        <v>254</v>
      </c>
      <c r="T2" s="187" t="s">
        <v>255</v>
      </c>
      <c r="U2" s="187" t="s">
        <v>256</v>
      </c>
      <c r="V2" s="187" t="s">
        <v>257</v>
      </c>
      <c r="W2" s="297" t="s">
        <v>258</v>
      </c>
    </row>
    <row r="3" spans="1:23" ht="15.75" thickTop="1" x14ac:dyDescent="0.25">
      <c r="A3" s="186">
        <v>1</v>
      </c>
      <c r="B3" s="185" t="s">
        <v>35</v>
      </c>
      <c r="C3" s="184">
        <v>1.1000000000000001</v>
      </c>
      <c r="D3" s="17" t="s">
        <v>37</v>
      </c>
      <c r="E3" s="181">
        <v>1</v>
      </c>
      <c r="F3" s="181">
        <f t="shared" ref="F3:K3" si="0">E3*(1+0.03)</f>
        <v>1.03</v>
      </c>
      <c r="G3" s="181">
        <f t="shared" si="0"/>
        <v>1.0609</v>
      </c>
      <c r="H3" s="181">
        <f t="shared" si="0"/>
        <v>1.092727</v>
      </c>
      <c r="I3" s="181">
        <f t="shared" si="0"/>
        <v>1.1255088100000001</v>
      </c>
      <c r="J3" s="181">
        <f t="shared" si="0"/>
        <v>1.1592740743000001</v>
      </c>
      <c r="K3" s="181">
        <f t="shared" si="0"/>
        <v>1.1940522965290001</v>
      </c>
      <c r="L3" s="181">
        <f t="shared" ref="L3" si="1">K3*(1+0.03)</f>
        <v>1.2298738654248702</v>
      </c>
      <c r="M3" s="181">
        <f t="shared" ref="M3" si="2">L3*(1+0.03)</f>
        <v>1.2667700813876164</v>
      </c>
      <c r="N3" s="181">
        <f t="shared" ref="N3" si="3">M3*(1+0.03)</f>
        <v>1.3047731838292449</v>
      </c>
      <c r="O3" s="181">
        <f t="shared" ref="O3" si="4">N3*(1+0.03)</f>
        <v>1.3439163793441222</v>
      </c>
      <c r="P3" s="181">
        <f t="shared" ref="P3" si="5">O3*(1+0.03)</f>
        <v>1.3842338707244459</v>
      </c>
      <c r="Q3" s="181">
        <f t="shared" ref="Q3" si="6">P3*(1+0.03)</f>
        <v>1.4257608868461793</v>
      </c>
      <c r="R3" s="181">
        <f t="shared" ref="R3" si="7">Q3*(1+0.03)</f>
        <v>1.4685337134515648</v>
      </c>
      <c r="S3" s="181">
        <f t="shared" ref="S3" si="8">R3*(1+0.03)</f>
        <v>1.5125897248551119</v>
      </c>
      <c r="T3" s="181">
        <f t="shared" ref="T3" si="9">S3*(1+0.03)</f>
        <v>1.5579674166007653</v>
      </c>
      <c r="U3" s="181">
        <f t="shared" ref="U3" si="10">T3*(1+0.03)</f>
        <v>1.6047064390987884</v>
      </c>
      <c r="V3" s="181">
        <f t="shared" ref="V3" si="11">U3*(1+0.03)</f>
        <v>1.652847632271752</v>
      </c>
      <c r="W3" s="298">
        <f t="shared" ref="W3" si="12">V3*(1+0.03)</f>
        <v>1.7024330612399046</v>
      </c>
    </row>
    <row r="4" spans="1:23" x14ac:dyDescent="0.25">
      <c r="A4" s="180"/>
      <c r="B4" s="179"/>
      <c r="C4" s="183">
        <v>1.2</v>
      </c>
      <c r="D4" s="182" t="s">
        <v>179</v>
      </c>
      <c r="E4" s="181">
        <v>1</v>
      </c>
      <c r="F4" s="181">
        <v>1.03</v>
      </c>
      <c r="G4" s="181">
        <v>1.0609</v>
      </c>
      <c r="H4" s="181">
        <v>1.092727</v>
      </c>
      <c r="I4" s="181">
        <v>1.1255088100000001</v>
      </c>
      <c r="J4" s="181">
        <v>1.1592740743000001</v>
      </c>
      <c r="K4" s="181">
        <v>1.1940522965290001</v>
      </c>
      <c r="L4" s="181">
        <v>1.2298738654248702</v>
      </c>
      <c r="M4" s="181">
        <v>1.2667700813876164</v>
      </c>
      <c r="N4" s="181">
        <v>1.3047731838292449</v>
      </c>
      <c r="O4" s="181">
        <v>1.3439163793441222</v>
      </c>
      <c r="P4" s="181">
        <v>1.3842338707244459</v>
      </c>
      <c r="Q4" s="181">
        <v>1.4257608868461793</v>
      </c>
      <c r="R4" s="181">
        <v>1.4685337134515648</v>
      </c>
      <c r="S4" s="181">
        <v>1.5125897248551119</v>
      </c>
      <c r="T4" s="181">
        <v>1.5579674166007653</v>
      </c>
      <c r="U4" s="181">
        <v>1.6047064390987884</v>
      </c>
      <c r="V4" s="181">
        <v>1.652847632271752</v>
      </c>
      <c r="W4" s="298">
        <v>1.7024330612399046</v>
      </c>
    </row>
    <row r="5" spans="1:23" x14ac:dyDescent="0.25">
      <c r="A5" s="180">
        <v>2</v>
      </c>
      <c r="B5" s="179" t="s">
        <v>38</v>
      </c>
      <c r="C5" s="183"/>
      <c r="D5" s="182"/>
      <c r="E5" s="181">
        <v>1</v>
      </c>
      <c r="F5" s="181">
        <v>1.03</v>
      </c>
      <c r="G5" s="181">
        <v>1.0609</v>
      </c>
      <c r="H5" s="181">
        <v>1.092727</v>
      </c>
      <c r="I5" s="181">
        <v>1.1255088100000001</v>
      </c>
      <c r="J5" s="181">
        <v>1.1592740743000001</v>
      </c>
      <c r="K5" s="181">
        <v>1.1940522965290001</v>
      </c>
      <c r="L5" s="181">
        <v>1.2298738654248702</v>
      </c>
      <c r="M5" s="181">
        <v>1.2667700813876164</v>
      </c>
      <c r="N5" s="181">
        <v>1.3047731838292449</v>
      </c>
      <c r="O5" s="181">
        <v>1.3439163793441222</v>
      </c>
      <c r="P5" s="181">
        <v>1.3842338707244459</v>
      </c>
      <c r="Q5" s="181">
        <v>1.4257608868461793</v>
      </c>
      <c r="R5" s="181">
        <v>1.4685337134515648</v>
      </c>
      <c r="S5" s="181">
        <v>1.5125897248551119</v>
      </c>
      <c r="T5" s="181">
        <v>1.5579674166007653</v>
      </c>
      <c r="U5" s="181">
        <v>1.6047064390987884</v>
      </c>
      <c r="V5" s="181">
        <v>1.652847632271752</v>
      </c>
      <c r="W5" s="298">
        <v>1.7024330612399046</v>
      </c>
    </row>
    <row r="6" spans="1:23" x14ac:dyDescent="0.25">
      <c r="A6" s="180">
        <v>3</v>
      </c>
      <c r="B6" s="179" t="s">
        <v>39</v>
      </c>
      <c r="C6" s="183"/>
      <c r="D6" s="182"/>
      <c r="E6" s="181">
        <v>1</v>
      </c>
      <c r="F6" s="181">
        <v>1.03</v>
      </c>
      <c r="G6" s="181">
        <v>1.0609</v>
      </c>
      <c r="H6" s="181">
        <v>1.092727</v>
      </c>
      <c r="I6" s="181">
        <v>1.1255088100000001</v>
      </c>
      <c r="J6" s="181">
        <v>1.1592740743000001</v>
      </c>
      <c r="K6" s="181">
        <v>1.1940522965290001</v>
      </c>
      <c r="L6" s="181">
        <v>1.2298738654248702</v>
      </c>
      <c r="M6" s="181">
        <v>1.2667700813876164</v>
      </c>
      <c r="N6" s="181">
        <v>1.3047731838292449</v>
      </c>
      <c r="O6" s="181">
        <v>1.3439163793441222</v>
      </c>
      <c r="P6" s="181">
        <v>1.3842338707244459</v>
      </c>
      <c r="Q6" s="181">
        <v>1.4257608868461793</v>
      </c>
      <c r="R6" s="181">
        <v>1.4685337134515648</v>
      </c>
      <c r="S6" s="181">
        <v>1.5125897248551119</v>
      </c>
      <c r="T6" s="181">
        <v>1.5579674166007653</v>
      </c>
      <c r="U6" s="181">
        <v>1.6047064390987884</v>
      </c>
      <c r="V6" s="181">
        <v>1.652847632271752</v>
      </c>
      <c r="W6" s="298">
        <v>1.7024330612399046</v>
      </c>
    </row>
    <row r="7" spans="1:23" x14ac:dyDescent="0.25">
      <c r="A7" s="180">
        <v>4</v>
      </c>
      <c r="B7" s="179" t="s">
        <v>40</v>
      </c>
      <c r="C7" s="183"/>
      <c r="D7" s="182"/>
      <c r="E7" s="181">
        <v>1</v>
      </c>
      <c r="F7" s="181">
        <v>1.03</v>
      </c>
      <c r="G7" s="181">
        <v>1.0609</v>
      </c>
      <c r="H7" s="181">
        <v>1.092727</v>
      </c>
      <c r="I7" s="181">
        <v>1.1255088100000001</v>
      </c>
      <c r="J7" s="181">
        <v>1.1592740743000001</v>
      </c>
      <c r="K7" s="181">
        <v>1.1940522965290001</v>
      </c>
      <c r="L7" s="181">
        <v>1.2298738654248702</v>
      </c>
      <c r="M7" s="181">
        <v>1.2667700813876164</v>
      </c>
      <c r="N7" s="181">
        <v>1.3047731838292449</v>
      </c>
      <c r="O7" s="181">
        <v>1.3439163793441222</v>
      </c>
      <c r="P7" s="181">
        <v>1.3842338707244459</v>
      </c>
      <c r="Q7" s="181">
        <v>1.4257608868461793</v>
      </c>
      <c r="R7" s="181">
        <v>1.4685337134515648</v>
      </c>
      <c r="S7" s="181">
        <v>1.5125897248551119</v>
      </c>
      <c r="T7" s="181">
        <v>1.5579674166007653</v>
      </c>
      <c r="U7" s="181">
        <v>1.6047064390987884</v>
      </c>
      <c r="V7" s="181">
        <v>1.652847632271752</v>
      </c>
      <c r="W7" s="298">
        <v>1.7024330612399046</v>
      </c>
    </row>
    <row r="8" spans="1:23" x14ac:dyDescent="0.25">
      <c r="A8" s="180">
        <v>5</v>
      </c>
      <c r="B8" s="179" t="s">
        <v>41</v>
      </c>
      <c r="C8" s="183">
        <v>5.0999999999999996</v>
      </c>
      <c r="D8" s="19" t="s">
        <v>261</v>
      </c>
      <c r="E8" s="178">
        <v>1</v>
      </c>
      <c r="F8" s="178">
        <v>1</v>
      </c>
      <c r="G8" s="178">
        <v>1</v>
      </c>
      <c r="H8" s="178">
        <v>1</v>
      </c>
      <c r="I8" s="178">
        <v>1</v>
      </c>
      <c r="J8" s="178">
        <v>1</v>
      </c>
      <c r="K8" s="178">
        <v>1</v>
      </c>
      <c r="L8" s="178">
        <v>1</v>
      </c>
      <c r="M8" s="178">
        <v>1</v>
      </c>
      <c r="N8" s="178">
        <v>1</v>
      </c>
      <c r="O8" s="178">
        <v>1</v>
      </c>
      <c r="P8" s="178">
        <v>1</v>
      </c>
      <c r="Q8" s="178">
        <v>1</v>
      </c>
      <c r="R8" s="178">
        <v>1</v>
      </c>
      <c r="S8" s="178">
        <v>1</v>
      </c>
      <c r="T8" s="178">
        <v>1</v>
      </c>
      <c r="U8" s="178">
        <v>1</v>
      </c>
      <c r="V8" s="178">
        <v>1</v>
      </c>
      <c r="W8" s="299">
        <v>1</v>
      </c>
    </row>
    <row r="9" spans="1:23" x14ac:dyDescent="0.25">
      <c r="A9" s="180"/>
      <c r="B9" s="179"/>
      <c r="C9" s="183" t="s">
        <v>221</v>
      </c>
      <c r="D9" s="19" t="s">
        <v>42</v>
      </c>
      <c r="E9" s="178">
        <v>1</v>
      </c>
      <c r="F9" s="178">
        <v>1</v>
      </c>
      <c r="G9" s="178">
        <v>1</v>
      </c>
      <c r="H9" s="178">
        <v>1</v>
      </c>
      <c r="I9" s="178">
        <v>1</v>
      </c>
      <c r="J9" s="178">
        <v>1</v>
      </c>
      <c r="K9" s="178">
        <v>1</v>
      </c>
      <c r="L9" s="178">
        <v>1</v>
      </c>
      <c r="M9" s="178">
        <v>1</v>
      </c>
      <c r="N9" s="178">
        <v>1</v>
      </c>
      <c r="O9" s="178">
        <v>1</v>
      </c>
      <c r="P9" s="178">
        <v>1</v>
      </c>
      <c r="Q9" s="178">
        <v>1</v>
      </c>
      <c r="R9" s="178">
        <v>1</v>
      </c>
      <c r="S9" s="178">
        <v>1</v>
      </c>
      <c r="T9" s="178">
        <v>1</v>
      </c>
      <c r="U9" s="178">
        <v>1</v>
      </c>
      <c r="V9" s="178">
        <v>1</v>
      </c>
      <c r="W9" s="299">
        <v>1</v>
      </c>
    </row>
    <row r="10" spans="1:23" x14ac:dyDescent="0.25">
      <c r="A10" s="180">
        <v>6</v>
      </c>
      <c r="B10" s="179" t="s">
        <v>43</v>
      </c>
      <c r="C10" s="183"/>
      <c r="D10" s="182"/>
      <c r="E10" s="178">
        <v>1</v>
      </c>
      <c r="F10" s="178">
        <v>1</v>
      </c>
      <c r="G10" s="178">
        <v>1</v>
      </c>
      <c r="H10" s="178">
        <v>1</v>
      </c>
      <c r="I10" s="178">
        <v>1</v>
      </c>
      <c r="J10" s="178">
        <v>1</v>
      </c>
      <c r="K10" s="178">
        <v>1</v>
      </c>
      <c r="L10" s="178">
        <v>1</v>
      </c>
      <c r="M10" s="178">
        <v>1</v>
      </c>
      <c r="N10" s="178">
        <v>1</v>
      </c>
      <c r="O10" s="178">
        <v>1</v>
      </c>
      <c r="P10" s="178">
        <v>1</v>
      </c>
      <c r="Q10" s="178">
        <v>1</v>
      </c>
      <c r="R10" s="178">
        <v>1</v>
      </c>
      <c r="S10" s="178">
        <v>1</v>
      </c>
      <c r="T10" s="178">
        <v>1</v>
      </c>
      <c r="U10" s="178">
        <v>1</v>
      </c>
      <c r="V10" s="178">
        <v>1</v>
      </c>
      <c r="W10" s="299">
        <v>1</v>
      </c>
    </row>
    <row r="11" spans="1:23" x14ac:dyDescent="0.25">
      <c r="A11" s="180">
        <v>7</v>
      </c>
      <c r="B11" s="179" t="s">
        <v>44</v>
      </c>
      <c r="C11" s="183">
        <v>7.1</v>
      </c>
      <c r="D11" s="182" t="s">
        <v>45</v>
      </c>
      <c r="E11" s="181">
        <v>1</v>
      </c>
      <c r="F11" s="181">
        <f t="shared" ref="F11:K18" si="13">E11*(1+0.06)</f>
        <v>1.06</v>
      </c>
      <c r="G11" s="181">
        <f t="shared" si="13"/>
        <v>1.1236000000000002</v>
      </c>
      <c r="H11" s="181">
        <f t="shared" si="13"/>
        <v>1.1910160000000003</v>
      </c>
      <c r="I11" s="181">
        <f t="shared" si="13"/>
        <v>1.2624769600000003</v>
      </c>
      <c r="J11" s="181">
        <f t="shared" si="13"/>
        <v>1.3382255776000005</v>
      </c>
      <c r="K11" s="181">
        <f t="shared" si="13"/>
        <v>1.4185191122560006</v>
      </c>
      <c r="L11" s="181">
        <f t="shared" ref="L11:L18" si="14">K11*(1+0.06)</f>
        <v>1.5036302589913606</v>
      </c>
      <c r="M11" s="181">
        <f t="shared" ref="M11:M18" si="15">L11*(1+0.06)</f>
        <v>1.5938480745308423</v>
      </c>
      <c r="N11" s="181">
        <f t="shared" ref="N11:N18" si="16">M11*(1+0.06)</f>
        <v>1.6894789590026928</v>
      </c>
      <c r="O11" s="181">
        <f t="shared" ref="O11:O18" si="17">N11*(1+0.06)</f>
        <v>1.7908476965428546</v>
      </c>
      <c r="P11" s="181">
        <f t="shared" ref="P11:P18" si="18">O11*(1+0.06)</f>
        <v>1.8982985583354259</v>
      </c>
      <c r="Q11" s="181">
        <f t="shared" ref="Q11:Q18" si="19">P11*(1+0.06)</f>
        <v>2.0121964718355514</v>
      </c>
      <c r="R11" s="181">
        <f t="shared" ref="R11:R18" si="20">Q11*(1+0.06)</f>
        <v>2.1329282601456847</v>
      </c>
      <c r="S11" s="181">
        <f t="shared" ref="S11:S18" si="21">R11*(1+0.06)</f>
        <v>2.2609039557544257</v>
      </c>
      <c r="T11" s="181">
        <f t="shared" ref="T11:T18" si="22">S11*(1+0.06)</f>
        <v>2.3965581930996915</v>
      </c>
      <c r="U11" s="181">
        <f t="shared" ref="U11:U18" si="23">T11*(1+0.06)</f>
        <v>2.5403516846856733</v>
      </c>
      <c r="V11" s="181">
        <f t="shared" ref="V11:V18" si="24">U11*(1+0.06)</f>
        <v>2.692772785766814</v>
      </c>
      <c r="W11" s="298">
        <f t="shared" ref="W11:W18" si="25">V11*(1+0.06)</f>
        <v>2.8543391529128228</v>
      </c>
    </row>
    <row r="12" spans="1:23" x14ac:dyDescent="0.25">
      <c r="A12" s="180"/>
      <c r="B12" s="179"/>
      <c r="C12" s="183" t="s">
        <v>46</v>
      </c>
      <c r="D12" s="182" t="s">
        <v>47</v>
      </c>
      <c r="E12" s="181">
        <v>1</v>
      </c>
      <c r="F12" s="181">
        <f t="shared" si="13"/>
        <v>1.06</v>
      </c>
      <c r="G12" s="181">
        <f t="shared" si="13"/>
        <v>1.1236000000000002</v>
      </c>
      <c r="H12" s="181">
        <f t="shared" si="13"/>
        <v>1.1910160000000003</v>
      </c>
      <c r="I12" s="181">
        <f t="shared" si="13"/>
        <v>1.2624769600000003</v>
      </c>
      <c r="J12" s="181">
        <f t="shared" si="13"/>
        <v>1.3382255776000005</v>
      </c>
      <c r="K12" s="181">
        <f t="shared" si="13"/>
        <v>1.4185191122560006</v>
      </c>
      <c r="L12" s="181">
        <f t="shared" si="14"/>
        <v>1.5036302589913606</v>
      </c>
      <c r="M12" s="181">
        <f t="shared" si="15"/>
        <v>1.5938480745308423</v>
      </c>
      <c r="N12" s="181">
        <f t="shared" si="16"/>
        <v>1.6894789590026928</v>
      </c>
      <c r="O12" s="181">
        <f t="shared" si="17"/>
        <v>1.7908476965428546</v>
      </c>
      <c r="P12" s="181">
        <f t="shared" si="18"/>
        <v>1.8982985583354259</v>
      </c>
      <c r="Q12" s="181">
        <f t="shared" si="19"/>
        <v>2.0121964718355514</v>
      </c>
      <c r="R12" s="181">
        <f t="shared" si="20"/>
        <v>2.1329282601456847</v>
      </c>
      <c r="S12" s="181">
        <f t="shared" si="21"/>
        <v>2.2609039557544257</v>
      </c>
      <c r="T12" s="181">
        <f t="shared" si="22"/>
        <v>2.3965581930996915</v>
      </c>
      <c r="U12" s="181">
        <f t="shared" si="23"/>
        <v>2.5403516846856733</v>
      </c>
      <c r="V12" s="181">
        <f t="shared" si="24"/>
        <v>2.692772785766814</v>
      </c>
      <c r="W12" s="298">
        <f t="shared" si="25"/>
        <v>2.8543391529128228</v>
      </c>
    </row>
    <row r="13" spans="1:23" x14ac:dyDescent="0.25">
      <c r="A13" s="180"/>
      <c r="B13" s="179"/>
      <c r="C13" s="183" t="s">
        <v>48</v>
      </c>
      <c r="D13" s="182" t="s">
        <v>49</v>
      </c>
      <c r="E13" s="181">
        <v>1</v>
      </c>
      <c r="F13" s="181">
        <f t="shared" si="13"/>
        <v>1.06</v>
      </c>
      <c r="G13" s="181">
        <f t="shared" si="13"/>
        <v>1.1236000000000002</v>
      </c>
      <c r="H13" s="181">
        <f t="shared" si="13"/>
        <v>1.1910160000000003</v>
      </c>
      <c r="I13" s="181">
        <f t="shared" si="13"/>
        <v>1.2624769600000003</v>
      </c>
      <c r="J13" s="181">
        <f t="shared" si="13"/>
        <v>1.3382255776000005</v>
      </c>
      <c r="K13" s="181">
        <f t="shared" si="13"/>
        <v>1.4185191122560006</v>
      </c>
      <c r="L13" s="181">
        <f t="shared" si="14"/>
        <v>1.5036302589913606</v>
      </c>
      <c r="M13" s="181">
        <f t="shared" si="15"/>
        <v>1.5938480745308423</v>
      </c>
      <c r="N13" s="181">
        <f t="shared" si="16"/>
        <v>1.6894789590026928</v>
      </c>
      <c r="O13" s="181">
        <f t="shared" si="17"/>
        <v>1.7908476965428546</v>
      </c>
      <c r="P13" s="181">
        <f t="shared" si="18"/>
        <v>1.8982985583354259</v>
      </c>
      <c r="Q13" s="181">
        <f t="shared" si="19"/>
        <v>2.0121964718355514</v>
      </c>
      <c r="R13" s="181">
        <f t="shared" si="20"/>
        <v>2.1329282601456847</v>
      </c>
      <c r="S13" s="181">
        <f t="shared" si="21"/>
        <v>2.2609039557544257</v>
      </c>
      <c r="T13" s="181">
        <f t="shared" si="22"/>
        <v>2.3965581930996915</v>
      </c>
      <c r="U13" s="181">
        <f t="shared" si="23"/>
        <v>2.5403516846856733</v>
      </c>
      <c r="V13" s="181">
        <f t="shared" si="24"/>
        <v>2.692772785766814</v>
      </c>
      <c r="W13" s="298">
        <f t="shared" si="25"/>
        <v>2.8543391529128228</v>
      </c>
    </row>
    <row r="14" spans="1:23" x14ac:dyDescent="0.25">
      <c r="A14" s="180"/>
      <c r="B14" s="179"/>
      <c r="C14" s="183" t="s">
        <v>50</v>
      </c>
      <c r="D14" s="182" t="s">
        <v>51</v>
      </c>
      <c r="E14" s="181">
        <v>1</v>
      </c>
      <c r="F14" s="181">
        <f t="shared" si="13"/>
        <v>1.06</v>
      </c>
      <c r="G14" s="181">
        <f t="shared" si="13"/>
        <v>1.1236000000000002</v>
      </c>
      <c r="H14" s="181">
        <f t="shared" si="13"/>
        <v>1.1910160000000003</v>
      </c>
      <c r="I14" s="181">
        <f t="shared" si="13"/>
        <v>1.2624769600000003</v>
      </c>
      <c r="J14" s="181">
        <f t="shared" si="13"/>
        <v>1.3382255776000005</v>
      </c>
      <c r="K14" s="181">
        <f t="shared" si="13"/>
        <v>1.4185191122560006</v>
      </c>
      <c r="L14" s="181">
        <f t="shared" si="14"/>
        <v>1.5036302589913606</v>
      </c>
      <c r="M14" s="181">
        <f t="shared" si="15"/>
        <v>1.5938480745308423</v>
      </c>
      <c r="N14" s="181">
        <f t="shared" si="16"/>
        <v>1.6894789590026928</v>
      </c>
      <c r="O14" s="181">
        <f t="shared" si="17"/>
        <v>1.7908476965428546</v>
      </c>
      <c r="P14" s="181">
        <f t="shared" si="18"/>
        <v>1.8982985583354259</v>
      </c>
      <c r="Q14" s="181">
        <f t="shared" si="19"/>
        <v>2.0121964718355514</v>
      </c>
      <c r="R14" s="181">
        <f t="shared" si="20"/>
        <v>2.1329282601456847</v>
      </c>
      <c r="S14" s="181">
        <f t="shared" si="21"/>
        <v>2.2609039557544257</v>
      </c>
      <c r="T14" s="181">
        <f t="shared" si="22"/>
        <v>2.3965581930996915</v>
      </c>
      <c r="U14" s="181">
        <f t="shared" si="23"/>
        <v>2.5403516846856733</v>
      </c>
      <c r="V14" s="181">
        <f t="shared" si="24"/>
        <v>2.692772785766814</v>
      </c>
      <c r="W14" s="298">
        <f t="shared" si="25"/>
        <v>2.8543391529128228</v>
      </c>
    </row>
    <row r="15" spans="1:23" x14ac:dyDescent="0.25">
      <c r="A15" s="180">
        <v>8</v>
      </c>
      <c r="B15" s="179" t="s">
        <v>52</v>
      </c>
      <c r="C15" s="183">
        <v>8.1</v>
      </c>
      <c r="D15" s="182" t="s">
        <v>45</v>
      </c>
      <c r="E15" s="181">
        <v>1</v>
      </c>
      <c r="F15" s="181">
        <f t="shared" si="13"/>
        <v>1.06</v>
      </c>
      <c r="G15" s="181">
        <f t="shared" si="13"/>
        <v>1.1236000000000002</v>
      </c>
      <c r="H15" s="181">
        <f t="shared" si="13"/>
        <v>1.1910160000000003</v>
      </c>
      <c r="I15" s="181">
        <f t="shared" si="13"/>
        <v>1.2624769600000003</v>
      </c>
      <c r="J15" s="181">
        <f t="shared" si="13"/>
        <v>1.3382255776000005</v>
      </c>
      <c r="K15" s="181">
        <f t="shared" si="13"/>
        <v>1.4185191122560006</v>
      </c>
      <c r="L15" s="181">
        <f t="shared" si="14"/>
        <v>1.5036302589913606</v>
      </c>
      <c r="M15" s="181">
        <f t="shared" si="15"/>
        <v>1.5938480745308423</v>
      </c>
      <c r="N15" s="181">
        <f t="shared" si="16"/>
        <v>1.6894789590026928</v>
      </c>
      <c r="O15" s="181">
        <f t="shared" si="17"/>
        <v>1.7908476965428546</v>
      </c>
      <c r="P15" s="181">
        <f t="shared" si="18"/>
        <v>1.8982985583354259</v>
      </c>
      <c r="Q15" s="181">
        <f t="shared" si="19"/>
        <v>2.0121964718355514</v>
      </c>
      <c r="R15" s="181">
        <f t="shared" si="20"/>
        <v>2.1329282601456847</v>
      </c>
      <c r="S15" s="181">
        <f t="shared" si="21"/>
        <v>2.2609039557544257</v>
      </c>
      <c r="T15" s="181">
        <f t="shared" si="22"/>
        <v>2.3965581930996915</v>
      </c>
      <c r="U15" s="181">
        <f t="shared" si="23"/>
        <v>2.5403516846856733</v>
      </c>
      <c r="V15" s="181">
        <f t="shared" si="24"/>
        <v>2.692772785766814</v>
      </c>
      <c r="W15" s="298">
        <f t="shared" si="25"/>
        <v>2.8543391529128228</v>
      </c>
    </row>
    <row r="16" spans="1:23" x14ac:dyDescent="0.25">
      <c r="A16" s="180"/>
      <c r="B16" s="179"/>
      <c r="C16" s="183" t="s">
        <v>53</v>
      </c>
      <c r="D16" s="182" t="s">
        <v>47</v>
      </c>
      <c r="E16" s="181">
        <v>1</v>
      </c>
      <c r="F16" s="181">
        <f t="shared" si="13"/>
        <v>1.06</v>
      </c>
      <c r="G16" s="181">
        <f t="shared" si="13"/>
        <v>1.1236000000000002</v>
      </c>
      <c r="H16" s="181">
        <f t="shared" si="13"/>
        <v>1.1910160000000003</v>
      </c>
      <c r="I16" s="181">
        <f t="shared" si="13"/>
        <v>1.2624769600000003</v>
      </c>
      <c r="J16" s="181">
        <f t="shared" si="13"/>
        <v>1.3382255776000005</v>
      </c>
      <c r="K16" s="181">
        <f t="shared" si="13"/>
        <v>1.4185191122560006</v>
      </c>
      <c r="L16" s="181">
        <f t="shared" si="14"/>
        <v>1.5036302589913606</v>
      </c>
      <c r="M16" s="181">
        <f t="shared" si="15"/>
        <v>1.5938480745308423</v>
      </c>
      <c r="N16" s="181">
        <f t="shared" si="16"/>
        <v>1.6894789590026928</v>
      </c>
      <c r="O16" s="181">
        <f t="shared" si="17"/>
        <v>1.7908476965428546</v>
      </c>
      <c r="P16" s="181">
        <f t="shared" si="18"/>
        <v>1.8982985583354259</v>
      </c>
      <c r="Q16" s="181">
        <f t="shared" si="19"/>
        <v>2.0121964718355514</v>
      </c>
      <c r="R16" s="181">
        <f t="shared" si="20"/>
        <v>2.1329282601456847</v>
      </c>
      <c r="S16" s="181">
        <f t="shared" si="21"/>
        <v>2.2609039557544257</v>
      </c>
      <c r="T16" s="181">
        <f t="shared" si="22"/>
        <v>2.3965581930996915</v>
      </c>
      <c r="U16" s="181">
        <f t="shared" si="23"/>
        <v>2.5403516846856733</v>
      </c>
      <c r="V16" s="181">
        <f t="shared" si="24"/>
        <v>2.692772785766814</v>
      </c>
      <c r="W16" s="298">
        <f t="shared" si="25"/>
        <v>2.8543391529128228</v>
      </c>
    </row>
    <row r="17" spans="1:23" x14ac:dyDescent="0.25">
      <c r="A17" s="180"/>
      <c r="B17" s="179"/>
      <c r="C17" s="183" t="s">
        <v>54</v>
      </c>
      <c r="D17" s="182" t="s">
        <v>49</v>
      </c>
      <c r="E17" s="181">
        <v>1</v>
      </c>
      <c r="F17" s="181">
        <f t="shared" si="13"/>
        <v>1.06</v>
      </c>
      <c r="G17" s="181">
        <f t="shared" si="13"/>
        <v>1.1236000000000002</v>
      </c>
      <c r="H17" s="181">
        <f t="shared" si="13"/>
        <v>1.1910160000000003</v>
      </c>
      <c r="I17" s="181">
        <f t="shared" si="13"/>
        <v>1.2624769600000003</v>
      </c>
      <c r="J17" s="181">
        <f t="shared" si="13"/>
        <v>1.3382255776000005</v>
      </c>
      <c r="K17" s="181">
        <f t="shared" si="13"/>
        <v>1.4185191122560006</v>
      </c>
      <c r="L17" s="181">
        <f t="shared" si="14"/>
        <v>1.5036302589913606</v>
      </c>
      <c r="M17" s="181">
        <f t="shared" si="15"/>
        <v>1.5938480745308423</v>
      </c>
      <c r="N17" s="181">
        <f t="shared" si="16"/>
        <v>1.6894789590026928</v>
      </c>
      <c r="O17" s="181">
        <f t="shared" si="17"/>
        <v>1.7908476965428546</v>
      </c>
      <c r="P17" s="181">
        <f t="shared" si="18"/>
        <v>1.8982985583354259</v>
      </c>
      <c r="Q17" s="181">
        <f t="shared" si="19"/>
        <v>2.0121964718355514</v>
      </c>
      <c r="R17" s="181">
        <f t="shared" si="20"/>
        <v>2.1329282601456847</v>
      </c>
      <c r="S17" s="181">
        <f t="shared" si="21"/>
        <v>2.2609039557544257</v>
      </c>
      <c r="T17" s="181">
        <f t="shared" si="22"/>
        <v>2.3965581930996915</v>
      </c>
      <c r="U17" s="181">
        <f t="shared" si="23"/>
        <v>2.5403516846856733</v>
      </c>
      <c r="V17" s="181">
        <f t="shared" si="24"/>
        <v>2.692772785766814</v>
      </c>
      <c r="W17" s="298">
        <f t="shared" si="25"/>
        <v>2.8543391529128228</v>
      </c>
    </row>
    <row r="18" spans="1:23" x14ac:dyDescent="0.25">
      <c r="A18" s="180"/>
      <c r="B18" s="179"/>
      <c r="C18" s="183" t="s">
        <v>55</v>
      </c>
      <c r="D18" s="182" t="s">
        <v>51</v>
      </c>
      <c r="E18" s="181">
        <v>1</v>
      </c>
      <c r="F18" s="181">
        <f t="shared" si="13"/>
        <v>1.06</v>
      </c>
      <c r="G18" s="181">
        <f t="shared" si="13"/>
        <v>1.1236000000000002</v>
      </c>
      <c r="H18" s="181">
        <f t="shared" si="13"/>
        <v>1.1910160000000003</v>
      </c>
      <c r="I18" s="181">
        <f t="shared" si="13"/>
        <v>1.2624769600000003</v>
      </c>
      <c r="J18" s="181">
        <f t="shared" si="13"/>
        <v>1.3382255776000005</v>
      </c>
      <c r="K18" s="181">
        <f t="shared" si="13"/>
        <v>1.4185191122560006</v>
      </c>
      <c r="L18" s="181">
        <f t="shared" si="14"/>
        <v>1.5036302589913606</v>
      </c>
      <c r="M18" s="181">
        <f t="shared" si="15"/>
        <v>1.5938480745308423</v>
      </c>
      <c r="N18" s="181">
        <f t="shared" si="16"/>
        <v>1.6894789590026928</v>
      </c>
      <c r="O18" s="181">
        <f t="shared" si="17"/>
        <v>1.7908476965428546</v>
      </c>
      <c r="P18" s="181">
        <f t="shared" si="18"/>
        <v>1.8982985583354259</v>
      </c>
      <c r="Q18" s="181">
        <f t="shared" si="19"/>
        <v>2.0121964718355514</v>
      </c>
      <c r="R18" s="181">
        <f t="shared" si="20"/>
        <v>2.1329282601456847</v>
      </c>
      <c r="S18" s="181">
        <f t="shared" si="21"/>
        <v>2.2609039557544257</v>
      </c>
      <c r="T18" s="181">
        <f t="shared" si="22"/>
        <v>2.3965581930996915</v>
      </c>
      <c r="U18" s="181">
        <f t="shared" si="23"/>
        <v>2.5403516846856733</v>
      </c>
      <c r="V18" s="181">
        <f t="shared" si="24"/>
        <v>2.692772785766814</v>
      </c>
      <c r="W18" s="298">
        <f t="shared" si="25"/>
        <v>2.8543391529128228</v>
      </c>
    </row>
    <row r="19" spans="1:23" x14ac:dyDescent="0.25">
      <c r="A19" s="180">
        <v>9</v>
      </c>
      <c r="B19" s="179" t="s">
        <v>56</v>
      </c>
      <c r="C19" s="183"/>
      <c r="D19" s="182"/>
      <c r="E19" s="181">
        <v>1</v>
      </c>
      <c r="F19" s="181">
        <f t="shared" ref="F19:K19" si="26">E19*(1+0.03)</f>
        <v>1.03</v>
      </c>
      <c r="G19" s="181">
        <f t="shared" si="26"/>
        <v>1.0609</v>
      </c>
      <c r="H19" s="181">
        <f t="shared" si="26"/>
        <v>1.092727</v>
      </c>
      <c r="I19" s="181">
        <f t="shared" si="26"/>
        <v>1.1255088100000001</v>
      </c>
      <c r="J19" s="181">
        <f t="shared" si="26"/>
        <v>1.1592740743000001</v>
      </c>
      <c r="K19" s="181">
        <f t="shared" si="26"/>
        <v>1.1940522965290001</v>
      </c>
      <c r="L19" s="181">
        <f t="shared" ref="L19" si="27">K19*(1+0.03)</f>
        <v>1.2298738654248702</v>
      </c>
      <c r="M19" s="181">
        <f t="shared" ref="M19" si="28">L19*(1+0.03)</f>
        <v>1.2667700813876164</v>
      </c>
      <c r="N19" s="181">
        <f t="shared" ref="N19" si="29">M19*(1+0.03)</f>
        <v>1.3047731838292449</v>
      </c>
      <c r="O19" s="181">
        <f t="shared" ref="O19" si="30">N19*(1+0.03)</f>
        <v>1.3439163793441222</v>
      </c>
      <c r="P19" s="181">
        <f t="shared" ref="P19" si="31">O19*(1+0.03)</f>
        <v>1.3842338707244459</v>
      </c>
      <c r="Q19" s="181">
        <f t="shared" ref="Q19" si="32">P19*(1+0.03)</f>
        <v>1.4257608868461793</v>
      </c>
      <c r="R19" s="181">
        <f t="shared" ref="R19" si="33">Q19*(1+0.03)</f>
        <v>1.4685337134515648</v>
      </c>
      <c r="S19" s="181">
        <f t="shared" ref="S19" si="34">R19*(1+0.03)</f>
        <v>1.5125897248551119</v>
      </c>
      <c r="T19" s="181">
        <f t="shared" ref="T19" si="35">S19*(1+0.03)</f>
        <v>1.5579674166007653</v>
      </c>
      <c r="U19" s="181">
        <f t="shared" ref="U19" si="36">T19*(1+0.03)</f>
        <v>1.6047064390987884</v>
      </c>
      <c r="V19" s="181">
        <f t="shared" ref="V19" si="37">U19*(1+0.03)</f>
        <v>1.652847632271752</v>
      </c>
      <c r="W19" s="298">
        <f t="shared" ref="W19" si="38">V19*(1+0.03)</f>
        <v>1.7024330612399046</v>
      </c>
    </row>
    <row r="20" spans="1:23" x14ac:dyDescent="0.25">
      <c r="A20" s="180">
        <v>10</v>
      </c>
      <c r="B20" s="179" t="s">
        <v>57</v>
      </c>
      <c r="C20" s="183"/>
      <c r="D20" s="182"/>
      <c r="E20" s="178">
        <v>1</v>
      </c>
      <c r="F20" s="178">
        <v>1</v>
      </c>
      <c r="G20" s="178">
        <v>1</v>
      </c>
      <c r="H20" s="178">
        <v>1</v>
      </c>
      <c r="I20" s="178">
        <v>1</v>
      </c>
      <c r="J20" s="178">
        <v>1</v>
      </c>
      <c r="K20" s="178">
        <v>1</v>
      </c>
      <c r="L20" s="178">
        <v>1</v>
      </c>
      <c r="M20" s="178">
        <v>1</v>
      </c>
      <c r="N20" s="178">
        <v>1</v>
      </c>
      <c r="O20" s="178">
        <v>1</v>
      </c>
      <c r="P20" s="178">
        <v>1</v>
      </c>
      <c r="Q20" s="178">
        <v>1</v>
      </c>
      <c r="R20" s="178">
        <v>1</v>
      </c>
      <c r="S20" s="178">
        <v>1</v>
      </c>
      <c r="T20" s="178">
        <v>1</v>
      </c>
      <c r="U20" s="178">
        <v>1</v>
      </c>
      <c r="V20" s="178">
        <v>1</v>
      </c>
      <c r="W20" s="299">
        <v>1</v>
      </c>
    </row>
    <row r="21" spans="1:23" x14ac:dyDescent="0.25">
      <c r="A21" s="180">
        <v>11</v>
      </c>
      <c r="B21" s="179" t="s">
        <v>58</v>
      </c>
      <c r="C21" s="183"/>
      <c r="D21" s="182"/>
      <c r="E21" s="178">
        <v>1</v>
      </c>
      <c r="F21" s="178">
        <v>1</v>
      </c>
      <c r="G21" s="178">
        <v>1</v>
      </c>
      <c r="H21" s="178">
        <v>1</v>
      </c>
      <c r="I21" s="178">
        <v>1</v>
      </c>
      <c r="J21" s="178">
        <v>1</v>
      </c>
      <c r="K21" s="178">
        <v>1</v>
      </c>
      <c r="L21" s="178">
        <v>1</v>
      </c>
      <c r="M21" s="178">
        <v>1</v>
      </c>
      <c r="N21" s="178">
        <v>1</v>
      </c>
      <c r="O21" s="178">
        <v>1</v>
      </c>
      <c r="P21" s="178">
        <v>1</v>
      </c>
      <c r="Q21" s="178">
        <v>1</v>
      </c>
      <c r="R21" s="178">
        <v>1</v>
      </c>
      <c r="S21" s="178">
        <v>1</v>
      </c>
      <c r="T21" s="178">
        <v>1</v>
      </c>
      <c r="U21" s="178">
        <v>1</v>
      </c>
      <c r="V21" s="178">
        <v>1</v>
      </c>
      <c r="W21" s="299">
        <v>1</v>
      </c>
    </row>
    <row r="22" spans="1:23" x14ac:dyDescent="0.25">
      <c r="A22" s="180">
        <v>12</v>
      </c>
      <c r="B22" s="179" t="s">
        <v>59</v>
      </c>
      <c r="C22" s="183" t="s">
        <v>60</v>
      </c>
      <c r="D22" s="182" t="s">
        <v>61</v>
      </c>
      <c r="E22" s="178">
        <v>1</v>
      </c>
      <c r="F22" s="178">
        <v>1</v>
      </c>
      <c r="G22" s="178">
        <v>1</v>
      </c>
      <c r="H22" s="178">
        <v>1</v>
      </c>
      <c r="I22" s="178">
        <v>1</v>
      </c>
      <c r="J22" s="178">
        <v>1</v>
      </c>
      <c r="K22" s="178">
        <v>1</v>
      </c>
      <c r="L22" s="178">
        <v>1</v>
      </c>
      <c r="M22" s="178">
        <v>1</v>
      </c>
      <c r="N22" s="178">
        <v>1</v>
      </c>
      <c r="O22" s="178">
        <v>1</v>
      </c>
      <c r="P22" s="178">
        <v>1</v>
      </c>
      <c r="Q22" s="178">
        <v>1</v>
      </c>
      <c r="R22" s="178">
        <v>1</v>
      </c>
      <c r="S22" s="178">
        <v>1</v>
      </c>
      <c r="T22" s="178">
        <v>1</v>
      </c>
      <c r="U22" s="178">
        <v>1</v>
      </c>
      <c r="V22" s="178">
        <v>1</v>
      </c>
      <c r="W22" s="299">
        <v>1</v>
      </c>
    </row>
    <row r="23" spans="1:23" x14ac:dyDescent="0.25">
      <c r="A23" s="180"/>
      <c r="B23" s="179"/>
      <c r="C23" s="183" t="s">
        <v>62</v>
      </c>
      <c r="D23" s="182" t="s">
        <v>42</v>
      </c>
      <c r="E23" s="181">
        <v>1</v>
      </c>
      <c r="F23" s="181">
        <v>1.03</v>
      </c>
      <c r="G23" s="181">
        <v>1.0609</v>
      </c>
      <c r="H23" s="181">
        <v>1.092727</v>
      </c>
      <c r="I23" s="181">
        <v>1.1255088100000001</v>
      </c>
      <c r="J23" s="181">
        <v>1.1592740743000001</v>
      </c>
      <c r="K23" s="181">
        <v>1.1940522965290001</v>
      </c>
      <c r="L23" s="181">
        <v>1.2298738654248702</v>
      </c>
      <c r="M23" s="181">
        <v>1.2667700813876164</v>
      </c>
      <c r="N23" s="181">
        <v>1.3047731838292449</v>
      </c>
      <c r="O23" s="181">
        <v>1.3439163793441222</v>
      </c>
      <c r="P23" s="181">
        <v>1.3842338707244459</v>
      </c>
      <c r="Q23" s="181">
        <v>1.4257608868461793</v>
      </c>
      <c r="R23" s="181">
        <v>1.4685337134515648</v>
      </c>
      <c r="S23" s="181">
        <v>1.5125897248551119</v>
      </c>
      <c r="T23" s="181">
        <v>1.5579674166007653</v>
      </c>
      <c r="U23" s="181">
        <v>1.6047064390987884</v>
      </c>
      <c r="V23" s="181">
        <v>1.652847632271752</v>
      </c>
      <c r="W23" s="298">
        <v>1.7024330612399046</v>
      </c>
    </row>
    <row r="24" spans="1:23" x14ac:dyDescent="0.25">
      <c r="A24" s="180">
        <v>13</v>
      </c>
      <c r="B24" s="179" t="s">
        <v>63</v>
      </c>
      <c r="C24" s="179"/>
      <c r="D24" s="182"/>
      <c r="E24" s="181">
        <v>1</v>
      </c>
      <c r="F24" s="181">
        <v>1.03</v>
      </c>
      <c r="G24" s="181">
        <v>1.0609</v>
      </c>
      <c r="H24" s="181">
        <v>1.092727</v>
      </c>
      <c r="I24" s="181">
        <v>1.1255088100000001</v>
      </c>
      <c r="J24" s="181">
        <v>1.1592740743000001</v>
      </c>
      <c r="K24" s="181">
        <v>1.1940522965290001</v>
      </c>
      <c r="L24" s="181">
        <v>1.2298738654248702</v>
      </c>
      <c r="M24" s="181">
        <v>1.2667700813876164</v>
      </c>
      <c r="N24" s="181">
        <v>1.3047731838292449</v>
      </c>
      <c r="O24" s="181">
        <v>1.3439163793441222</v>
      </c>
      <c r="P24" s="181">
        <v>1.3842338707244459</v>
      </c>
      <c r="Q24" s="181">
        <v>1.4257608868461793</v>
      </c>
      <c r="R24" s="181">
        <v>1.4685337134515648</v>
      </c>
      <c r="S24" s="181">
        <v>1.5125897248551119</v>
      </c>
      <c r="T24" s="181">
        <v>1.5579674166007653</v>
      </c>
      <c r="U24" s="181">
        <v>1.6047064390987884</v>
      </c>
      <c r="V24" s="181">
        <v>1.652847632271752</v>
      </c>
      <c r="W24" s="298">
        <v>1.7024330612399046</v>
      </c>
    </row>
    <row r="25" spans="1:23" x14ac:dyDescent="0.25">
      <c r="A25" s="180">
        <v>14</v>
      </c>
      <c r="B25" s="179" t="s">
        <v>64</v>
      </c>
      <c r="C25" s="179"/>
      <c r="D25" s="182"/>
      <c r="E25" s="181">
        <v>1</v>
      </c>
      <c r="F25" s="181">
        <v>1.03</v>
      </c>
      <c r="G25" s="181">
        <v>1.0609</v>
      </c>
      <c r="H25" s="181">
        <v>1.092727</v>
      </c>
      <c r="I25" s="181">
        <v>1.1255088100000001</v>
      </c>
      <c r="J25" s="181">
        <v>1.1592740743000001</v>
      </c>
      <c r="K25" s="181">
        <v>1.1940522965290001</v>
      </c>
      <c r="L25" s="181">
        <v>1.2298738654248702</v>
      </c>
      <c r="M25" s="181">
        <v>1.2667700813876164</v>
      </c>
      <c r="N25" s="181">
        <v>1.3047731838292449</v>
      </c>
      <c r="O25" s="181">
        <v>1.3439163793441222</v>
      </c>
      <c r="P25" s="181">
        <v>1.3842338707244459</v>
      </c>
      <c r="Q25" s="181">
        <v>1.4257608868461793</v>
      </c>
      <c r="R25" s="181">
        <v>1.4685337134515648</v>
      </c>
      <c r="S25" s="181">
        <v>1.5125897248551119</v>
      </c>
      <c r="T25" s="181">
        <v>1.5579674166007653</v>
      </c>
      <c r="U25" s="181">
        <v>1.6047064390987884</v>
      </c>
      <c r="V25" s="181">
        <v>1.652847632271752</v>
      </c>
      <c r="W25" s="298">
        <v>1.7024330612399046</v>
      </c>
    </row>
    <row r="26" spans="1:23" x14ac:dyDescent="0.25">
      <c r="A26" s="180">
        <v>15</v>
      </c>
      <c r="B26" s="179" t="s">
        <v>65</v>
      </c>
      <c r="C26" s="179"/>
      <c r="D26" s="182"/>
      <c r="E26" s="181">
        <v>1</v>
      </c>
      <c r="F26" s="181">
        <v>1.03</v>
      </c>
      <c r="G26" s="181">
        <v>1.0609</v>
      </c>
      <c r="H26" s="181">
        <v>1.092727</v>
      </c>
      <c r="I26" s="181">
        <v>1.1255088100000001</v>
      </c>
      <c r="J26" s="181">
        <v>1.1592740743000001</v>
      </c>
      <c r="K26" s="181">
        <v>1.1940522965290001</v>
      </c>
      <c r="L26" s="181">
        <v>1.2298738654248702</v>
      </c>
      <c r="M26" s="181">
        <v>1.2667700813876164</v>
      </c>
      <c r="N26" s="181">
        <v>1.3047731838292449</v>
      </c>
      <c r="O26" s="181">
        <v>1.3439163793441222</v>
      </c>
      <c r="P26" s="181">
        <v>1.3842338707244459</v>
      </c>
      <c r="Q26" s="181">
        <v>1.4257608868461793</v>
      </c>
      <c r="R26" s="181">
        <v>1.4685337134515648</v>
      </c>
      <c r="S26" s="181">
        <v>1.5125897248551119</v>
      </c>
      <c r="T26" s="181">
        <v>1.5579674166007653</v>
      </c>
      <c r="U26" s="181">
        <v>1.6047064390987884</v>
      </c>
      <c r="V26" s="181">
        <v>1.652847632271752</v>
      </c>
      <c r="W26" s="298">
        <v>1.7024330612399046</v>
      </c>
    </row>
    <row r="27" spans="1:23" ht="15.75" thickBot="1" x14ac:dyDescent="0.3">
      <c r="A27" s="300">
        <v>22</v>
      </c>
      <c r="B27" s="301" t="s">
        <v>66</v>
      </c>
      <c r="C27" s="301"/>
      <c r="D27" s="302"/>
      <c r="E27" s="303">
        <v>1</v>
      </c>
      <c r="F27" s="303">
        <v>1</v>
      </c>
      <c r="G27" s="303">
        <v>1</v>
      </c>
      <c r="H27" s="303">
        <v>1</v>
      </c>
      <c r="I27" s="303">
        <v>1</v>
      </c>
      <c r="J27" s="303">
        <v>1</v>
      </c>
      <c r="K27" s="303">
        <v>1</v>
      </c>
      <c r="L27" s="303">
        <v>1</v>
      </c>
      <c r="M27" s="303">
        <v>1</v>
      </c>
      <c r="N27" s="303">
        <v>1</v>
      </c>
      <c r="O27" s="303">
        <v>1</v>
      </c>
      <c r="P27" s="303">
        <v>1</v>
      </c>
      <c r="Q27" s="303">
        <v>1</v>
      </c>
      <c r="R27" s="303">
        <v>1</v>
      </c>
      <c r="S27" s="303">
        <v>1</v>
      </c>
      <c r="T27" s="303">
        <v>1</v>
      </c>
      <c r="U27" s="303">
        <v>1</v>
      </c>
      <c r="V27" s="303">
        <v>1</v>
      </c>
      <c r="W27" s="304">
        <v>1</v>
      </c>
    </row>
  </sheetData>
  <sheetProtection algorithmName="SHA-512" hashValue="CCvVc+SXluG+j9nV4j7/c40/lSKvtki8KR4avCHEJKT5VF7mHKK/tfImhefP+nLpu6yTgb9k3Q+tNr/Bx3wWkA==" saltValue="owESlwPLsYWsaMWNXpcf8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47" orientation="landscape" r:id="rId1"/>
  <headerFooter>
    <oddFooter>&amp;L&amp;F&amp;C&amp;A&amp;RStránka &amp;P</oddFooter>
  </headerFooter>
  <ignoredErrors>
    <ignoredError sqref="C9:D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7032-D8E0-4B87-B9DB-B2E43A8D9411}">
  <sheetPr>
    <tabColor theme="1" tint="0.499984740745262"/>
    <pageSetUpPr fitToPage="1"/>
  </sheetPr>
  <dimension ref="A1:AK32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2.7109375" customWidth="1"/>
    <col min="3" max="3" width="5" bestFit="1" customWidth="1"/>
    <col min="4" max="4" width="20.7109375" style="107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182</v>
      </c>
      <c r="B1" s="76"/>
      <c r="C1" s="76"/>
      <c r="D1" s="109"/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48"/>
      <c r="V1" s="14" t="s">
        <v>29</v>
      </c>
      <c r="W1" s="48"/>
      <c r="X1" s="48"/>
      <c r="Y1" s="275"/>
    </row>
    <row r="2" spans="1:25" ht="15.75" thickBot="1" x14ac:dyDescent="0.3">
      <c r="A2" s="10" t="s">
        <v>180</v>
      </c>
      <c r="B2" s="11"/>
      <c r="C2" s="12"/>
      <c r="D2" s="110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2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194">
        <f>'Model výchozí (MV)'!E3*Přepočet!I3</f>
        <v>0</v>
      </c>
      <c r="F3" s="194">
        <f>'Model výchozí (MV)'!F3*Přepočet!J3</f>
        <v>0</v>
      </c>
      <c r="G3" s="194">
        <f>'Model výchozí (MV)'!G3*Přepočet!K3</f>
        <v>0</v>
      </c>
      <c r="H3" s="194">
        <f>'Model výchozí (MV)'!H3*Přepočet!L3</f>
        <v>0</v>
      </c>
      <c r="I3" s="194">
        <f>'Model výchozí (MV)'!I3*Přepočet!M3</f>
        <v>0</v>
      </c>
      <c r="J3" s="194">
        <f>'Model výchozí (MV)'!J3*Přepočet!N3</f>
        <v>0</v>
      </c>
      <c r="K3" s="194">
        <f>'Model výchozí (MV)'!K3*Přepočet!O3</f>
        <v>0</v>
      </c>
      <c r="L3" s="194">
        <f>'Model výchozí (MV)'!L3*Přepočet!P3</f>
        <v>0</v>
      </c>
      <c r="M3" s="194">
        <f>'Model výchozí (MV)'!M3*Přepočet!Q3</f>
        <v>0</v>
      </c>
      <c r="N3" s="194">
        <f>'Model výchozí (MV)'!N3*Přepočet!R3</f>
        <v>0</v>
      </c>
      <c r="O3" s="194">
        <f>'Model výchozí (MV)'!O3*Přepočet!S3</f>
        <v>0</v>
      </c>
      <c r="P3" s="194">
        <f>'Model výchozí (MV)'!P3*Přepočet!T3</f>
        <v>0</v>
      </c>
      <c r="Q3" s="194">
        <f>'Model výchozí (MV)'!Q3*Přepočet!U3</f>
        <v>0</v>
      </c>
      <c r="R3" s="194">
        <f>'Model výchozí (MV)'!R3*Přepočet!V3</f>
        <v>0</v>
      </c>
      <c r="S3" s="194">
        <f>'Model výchozí (MV)'!S3*Přepočet!W3</f>
        <v>0</v>
      </c>
      <c r="T3" s="229">
        <f t="shared" ref="T3:T29" si="0">SUM(E3:S3)</f>
        <v>0</v>
      </c>
      <c r="U3" s="228">
        <f t="shared" ref="U3:U28" si="1">IFERROR(AVERAGE(E3:S3),0)</f>
        <v>0</v>
      </c>
      <c r="V3" s="280"/>
      <c r="W3" s="227"/>
      <c r="X3" s="227"/>
      <c r="Y3" s="226"/>
    </row>
    <row r="4" spans="1:25" x14ac:dyDescent="0.25">
      <c r="A4" s="5"/>
      <c r="B4" s="6"/>
      <c r="C4" s="52">
        <v>1.2</v>
      </c>
      <c r="D4" s="18" t="s">
        <v>179</v>
      </c>
      <c r="E4" s="194">
        <f>'Model výchozí (MV)'!E4*Přepočet!I4</f>
        <v>0</v>
      </c>
      <c r="F4" s="194">
        <f>'Model výchozí (MV)'!F4*Přepočet!J4</f>
        <v>0</v>
      </c>
      <c r="G4" s="194">
        <f>'Model výchozí (MV)'!G4*Přepočet!K4</f>
        <v>0</v>
      </c>
      <c r="H4" s="194">
        <f>'Model výchozí (MV)'!H4*Přepočet!L4</f>
        <v>0</v>
      </c>
      <c r="I4" s="194">
        <f>'Model výchozí (MV)'!I4*Přepočet!M4</f>
        <v>0</v>
      </c>
      <c r="J4" s="194">
        <f>'Model výchozí (MV)'!J4*Přepočet!N4</f>
        <v>0</v>
      </c>
      <c r="K4" s="194">
        <f>'Model výchozí (MV)'!K4*Přepočet!O4</f>
        <v>0</v>
      </c>
      <c r="L4" s="194">
        <f>'Model výchozí (MV)'!L4*Přepočet!P4</f>
        <v>0</v>
      </c>
      <c r="M4" s="194">
        <f>'Model výchozí (MV)'!M4*Přepočet!Q4</f>
        <v>0</v>
      </c>
      <c r="N4" s="194">
        <f>'Model výchozí (MV)'!N4*Přepočet!R4</f>
        <v>0</v>
      </c>
      <c r="O4" s="194">
        <f>'Model výchozí (MV)'!O4*Přepočet!S4</f>
        <v>0</v>
      </c>
      <c r="P4" s="194">
        <f>'Model výchozí (MV)'!P4*Přepočet!T4</f>
        <v>0</v>
      </c>
      <c r="Q4" s="194">
        <f>'Model výchozí (MV)'!Q4*Přepočet!U4</f>
        <v>0</v>
      </c>
      <c r="R4" s="194">
        <f>'Model výchozí (MV)'!R4*Přepočet!V4</f>
        <v>0</v>
      </c>
      <c r="S4" s="194">
        <f>'Model výchozí (MV)'!S4*Přepočet!W4</f>
        <v>0</v>
      </c>
      <c r="T4" s="218">
        <f t="shared" si="0"/>
        <v>0</v>
      </c>
      <c r="U4" s="217">
        <f t="shared" si="1"/>
        <v>0</v>
      </c>
      <c r="V4" s="194"/>
      <c r="W4" s="225"/>
      <c r="X4" s="225"/>
      <c r="Y4" s="224"/>
    </row>
    <row r="5" spans="1:25" x14ac:dyDescent="0.25">
      <c r="A5" s="5">
        <v>2</v>
      </c>
      <c r="B5" s="6" t="s">
        <v>38</v>
      </c>
      <c r="C5" s="52"/>
      <c r="D5" s="18"/>
      <c r="E5" s="194">
        <f>'Model výchozí (MV)'!E5*Přepočet!I5</f>
        <v>0</v>
      </c>
      <c r="F5" s="194">
        <f>'Model výchozí (MV)'!F5*Přepočet!J5</f>
        <v>0</v>
      </c>
      <c r="G5" s="194">
        <f>'Model výchozí (MV)'!G5*Přepočet!K5</f>
        <v>0</v>
      </c>
      <c r="H5" s="194">
        <f>'Model výchozí (MV)'!H5*Přepočet!L5</f>
        <v>0</v>
      </c>
      <c r="I5" s="194">
        <f>'Model výchozí (MV)'!I5*Přepočet!M5</f>
        <v>0</v>
      </c>
      <c r="J5" s="194">
        <f>'Model výchozí (MV)'!J5*Přepočet!N5</f>
        <v>0</v>
      </c>
      <c r="K5" s="194">
        <f>'Model výchozí (MV)'!K5*Přepočet!O5</f>
        <v>0</v>
      </c>
      <c r="L5" s="194">
        <f>'Model výchozí (MV)'!L5*Přepočet!P5</f>
        <v>0</v>
      </c>
      <c r="M5" s="194">
        <f>'Model výchozí (MV)'!M5*Přepočet!Q5</f>
        <v>0</v>
      </c>
      <c r="N5" s="194">
        <f>'Model výchozí (MV)'!N5*Přepočet!R5</f>
        <v>0</v>
      </c>
      <c r="O5" s="194">
        <f>'Model výchozí (MV)'!O5*Přepočet!S5</f>
        <v>0</v>
      </c>
      <c r="P5" s="194">
        <f>'Model výchozí (MV)'!P5*Přepočet!T5</f>
        <v>0</v>
      </c>
      <c r="Q5" s="194">
        <f>'Model výchozí (MV)'!Q5*Přepočet!U5</f>
        <v>0</v>
      </c>
      <c r="R5" s="194">
        <f>'Model výchozí (MV)'!R5*Přepočet!V5</f>
        <v>0</v>
      </c>
      <c r="S5" s="194">
        <f>'Model výchozí (MV)'!S5*Přepočet!W5</f>
        <v>0</v>
      </c>
      <c r="T5" s="218">
        <f t="shared" si="0"/>
        <v>0</v>
      </c>
      <c r="U5" s="217">
        <f t="shared" si="1"/>
        <v>0</v>
      </c>
      <c r="V5" s="194"/>
      <c r="W5" s="225"/>
      <c r="X5" s="225"/>
      <c r="Y5" s="224"/>
    </row>
    <row r="6" spans="1:25" x14ac:dyDescent="0.25">
      <c r="A6" s="5">
        <v>3</v>
      </c>
      <c r="B6" s="6" t="s">
        <v>39</v>
      </c>
      <c r="C6" s="52"/>
      <c r="D6" s="18"/>
      <c r="E6" s="194">
        <f>'Model výchozí (MV)'!E6*Přepočet!I6</f>
        <v>0</v>
      </c>
      <c r="F6" s="194">
        <f>'Model výchozí (MV)'!F6*Přepočet!J6</f>
        <v>0</v>
      </c>
      <c r="G6" s="194">
        <f>'Model výchozí (MV)'!G6*Přepočet!K6</f>
        <v>0</v>
      </c>
      <c r="H6" s="194">
        <f>'Model výchozí (MV)'!H6*Přepočet!L6</f>
        <v>0</v>
      </c>
      <c r="I6" s="194">
        <f>'Model výchozí (MV)'!I6*Přepočet!M6</f>
        <v>0</v>
      </c>
      <c r="J6" s="194">
        <f>'Model výchozí (MV)'!J6*Přepočet!N6</f>
        <v>0</v>
      </c>
      <c r="K6" s="194">
        <f>'Model výchozí (MV)'!K6*Přepočet!O6</f>
        <v>0</v>
      </c>
      <c r="L6" s="194">
        <f>'Model výchozí (MV)'!L6*Přepočet!P6</f>
        <v>0</v>
      </c>
      <c r="M6" s="194">
        <f>'Model výchozí (MV)'!M6*Přepočet!Q6</f>
        <v>0</v>
      </c>
      <c r="N6" s="194">
        <f>'Model výchozí (MV)'!N6*Přepočet!R6</f>
        <v>0</v>
      </c>
      <c r="O6" s="194">
        <f>'Model výchozí (MV)'!O6*Přepočet!S6</f>
        <v>0</v>
      </c>
      <c r="P6" s="194">
        <f>'Model výchozí (MV)'!P6*Přepočet!T6</f>
        <v>0</v>
      </c>
      <c r="Q6" s="194">
        <f>'Model výchozí (MV)'!Q6*Přepočet!U6</f>
        <v>0</v>
      </c>
      <c r="R6" s="194">
        <f>'Model výchozí (MV)'!R6*Přepočet!V6</f>
        <v>0</v>
      </c>
      <c r="S6" s="194">
        <f>'Model výchozí (MV)'!S6*Přepočet!W6</f>
        <v>0</v>
      </c>
      <c r="T6" s="218">
        <f t="shared" si="0"/>
        <v>0</v>
      </c>
      <c r="U6" s="217">
        <f t="shared" si="1"/>
        <v>0</v>
      </c>
      <c r="V6" s="194"/>
      <c r="W6" s="225"/>
      <c r="X6" s="225"/>
      <c r="Y6" s="224"/>
    </row>
    <row r="7" spans="1:25" x14ac:dyDescent="0.25">
      <c r="A7" s="5">
        <v>4</v>
      </c>
      <c r="B7" s="6" t="s">
        <v>40</v>
      </c>
      <c r="C7" s="52"/>
      <c r="D7" s="18"/>
      <c r="E7" s="194">
        <f>'Model výchozí (MV)'!E7*Přepočet!I7</f>
        <v>0</v>
      </c>
      <c r="F7" s="194">
        <f>'Model výchozí (MV)'!F7*Přepočet!J7</f>
        <v>0</v>
      </c>
      <c r="G7" s="194">
        <f>'Model výchozí (MV)'!G7*Přepočet!K7</f>
        <v>0</v>
      </c>
      <c r="H7" s="194">
        <f>'Model výchozí (MV)'!H7*Přepočet!L7</f>
        <v>0</v>
      </c>
      <c r="I7" s="194">
        <f>'Model výchozí (MV)'!I7*Přepočet!M7</f>
        <v>0</v>
      </c>
      <c r="J7" s="194">
        <f>'Model výchozí (MV)'!J7*Přepočet!N7</f>
        <v>0</v>
      </c>
      <c r="K7" s="194">
        <f>'Model výchozí (MV)'!K7*Přepočet!O7</f>
        <v>0</v>
      </c>
      <c r="L7" s="194">
        <f>'Model výchozí (MV)'!L7*Přepočet!P7</f>
        <v>0</v>
      </c>
      <c r="M7" s="194">
        <f>'Model výchozí (MV)'!M7*Přepočet!Q7</f>
        <v>0</v>
      </c>
      <c r="N7" s="194">
        <f>'Model výchozí (MV)'!N7*Přepočet!R7</f>
        <v>0</v>
      </c>
      <c r="O7" s="194">
        <f>'Model výchozí (MV)'!O7*Přepočet!S7</f>
        <v>0</v>
      </c>
      <c r="P7" s="194">
        <f>'Model výchozí (MV)'!P7*Přepočet!T7</f>
        <v>0</v>
      </c>
      <c r="Q7" s="194">
        <f>'Model výchozí (MV)'!Q7*Přepočet!U7</f>
        <v>0</v>
      </c>
      <c r="R7" s="194">
        <f>'Model výchozí (MV)'!R7*Přepočet!V7</f>
        <v>0</v>
      </c>
      <c r="S7" s="194">
        <f>'Model výchozí (MV)'!S7*Přepočet!W7</f>
        <v>0</v>
      </c>
      <c r="T7" s="218">
        <f t="shared" si="0"/>
        <v>0</v>
      </c>
      <c r="U7" s="217">
        <f t="shared" si="1"/>
        <v>0</v>
      </c>
      <c r="V7" s="194"/>
      <c r="W7" s="225"/>
      <c r="X7" s="225"/>
      <c r="Y7" s="224"/>
    </row>
    <row r="8" spans="1:25" x14ac:dyDescent="0.25">
      <c r="A8" s="180">
        <v>5</v>
      </c>
      <c r="B8" s="179" t="s">
        <v>41</v>
      </c>
      <c r="C8" s="183">
        <v>5.0999999999999996</v>
      </c>
      <c r="D8" s="19" t="s">
        <v>261</v>
      </c>
      <c r="E8" s="194">
        <f>'Model výchozí (MV)'!E8*Přepočet!I8</f>
        <v>0</v>
      </c>
      <c r="F8" s="194">
        <f>'Model výchozí (MV)'!F8*Přepočet!J8</f>
        <v>0</v>
      </c>
      <c r="G8" s="194">
        <f>'Model výchozí (MV)'!G8*Přepočet!K8</f>
        <v>0</v>
      </c>
      <c r="H8" s="194">
        <f>'Model výchozí (MV)'!H8*Přepočet!L8</f>
        <v>0</v>
      </c>
      <c r="I8" s="194">
        <f>'Model výchozí (MV)'!I8*Přepočet!M8</f>
        <v>0</v>
      </c>
      <c r="J8" s="194">
        <f>'Model výchozí (MV)'!J8*Přepočet!N8</f>
        <v>0</v>
      </c>
      <c r="K8" s="194">
        <f>'Model výchozí (MV)'!K8*Přepočet!O8</f>
        <v>0</v>
      </c>
      <c r="L8" s="194">
        <f>'Model výchozí (MV)'!L8*Přepočet!P8</f>
        <v>0</v>
      </c>
      <c r="M8" s="194">
        <f>'Model výchozí (MV)'!M8*Přepočet!Q8</f>
        <v>0</v>
      </c>
      <c r="N8" s="194">
        <f>'Model výchozí (MV)'!N8*Přepočet!R8</f>
        <v>0</v>
      </c>
      <c r="O8" s="194">
        <f>'Model výchozí (MV)'!O8*Přepočet!S8</f>
        <v>0</v>
      </c>
      <c r="P8" s="194">
        <f>'Model výchozí (MV)'!P8*Přepočet!T8</f>
        <v>0</v>
      </c>
      <c r="Q8" s="194">
        <f>'Model výchozí (MV)'!Q8*Přepočet!U8</f>
        <v>0</v>
      </c>
      <c r="R8" s="194">
        <f>'Model výchozí (MV)'!R8*Přepočet!V8</f>
        <v>0</v>
      </c>
      <c r="S8" s="194">
        <f>'Model výchozí (MV)'!S8*Přepočet!W8</f>
        <v>0</v>
      </c>
      <c r="T8" s="218">
        <f t="shared" si="0"/>
        <v>0</v>
      </c>
      <c r="U8" s="217">
        <f t="shared" si="1"/>
        <v>0</v>
      </c>
      <c r="V8" s="194"/>
      <c r="W8" s="225"/>
      <c r="X8" s="225"/>
      <c r="Y8" s="224"/>
    </row>
    <row r="9" spans="1:25" x14ac:dyDescent="0.25">
      <c r="A9" s="180"/>
      <c r="B9" s="179"/>
      <c r="C9" s="183" t="s">
        <v>221</v>
      </c>
      <c r="D9" s="19" t="s">
        <v>42</v>
      </c>
      <c r="E9" s="194">
        <f>'Model výchozí (MV)'!E9*Přepočet!I9</f>
        <v>0</v>
      </c>
      <c r="F9" s="194">
        <f>'Model výchozí (MV)'!F9*Přepočet!J9</f>
        <v>0</v>
      </c>
      <c r="G9" s="194">
        <f>'Model výchozí (MV)'!G9*Přepočet!K9</f>
        <v>0</v>
      </c>
      <c r="H9" s="194">
        <f>'Model výchozí (MV)'!H9*Přepočet!L9</f>
        <v>0</v>
      </c>
      <c r="I9" s="194">
        <f>'Model výchozí (MV)'!I9*Přepočet!M9</f>
        <v>0</v>
      </c>
      <c r="J9" s="194">
        <f>'Model výchozí (MV)'!J9*Přepočet!N9</f>
        <v>0</v>
      </c>
      <c r="K9" s="194">
        <f>'Model výchozí (MV)'!K9*Přepočet!O9</f>
        <v>0</v>
      </c>
      <c r="L9" s="194">
        <f>'Model výchozí (MV)'!L9*Přepočet!P9</f>
        <v>0</v>
      </c>
      <c r="M9" s="194">
        <f>'Model výchozí (MV)'!M9*Přepočet!Q9</f>
        <v>0</v>
      </c>
      <c r="N9" s="194">
        <f>'Model výchozí (MV)'!N9*Přepočet!R9</f>
        <v>0</v>
      </c>
      <c r="O9" s="194">
        <f>'Model výchozí (MV)'!O9*Přepočet!S9</f>
        <v>0</v>
      </c>
      <c r="P9" s="194">
        <f>'Model výchozí (MV)'!P9*Přepočet!T9</f>
        <v>0</v>
      </c>
      <c r="Q9" s="194">
        <f>'Model výchozí (MV)'!Q9*Přepočet!U9</f>
        <v>0</v>
      </c>
      <c r="R9" s="194">
        <f>'Model výchozí (MV)'!R9*Přepočet!V9</f>
        <v>0</v>
      </c>
      <c r="S9" s="194">
        <f>'Model výchozí (MV)'!S9*Přepočet!W9</f>
        <v>0</v>
      </c>
      <c r="T9" s="218">
        <f t="shared" si="0"/>
        <v>0</v>
      </c>
      <c r="U9" s="217">
        <f t="shared" si="1"/>
        <v>0</v>
      </c>
      <c r="V9" s="194"/>
      <c r="W9" s="225"/>
      <c r="X9" s="225"/>
      <c r="Y9" s="224"/>
    </row>
    <row r="10" spans="1:25" x14ac:dyDescent="0.25">
      <c r="A10" s="5">
        <v>6</v>
      </c>
      <c r="B10" s="6" t="s">
        <v>43</v>
      </c>
      <c r="C10" s="52"/>
      <c r="D10" s="18"/>
      <c r="E10" s="194">
        <f>'Model výchozí (MV)'!E10*Přepočet!I10</f>
        <v>0</v>
      </c>
      <c r="F10" s="194">
        <f>'Model výchozí (MV)'!F10*Přepočet!J10</f>
        <v>0</v>
      </c>
      <c r="G10" s="194">
        <f>'Model výchozí (MV)'!G10*Přepočet!K10</f>
        <v>0</v>
      </c>
      <c r="H10" s="194">
        <f>'Model výchozí (MV)'!H10*Přepočet!L10</f>
        <v>0</v>
      </c>
      <c r="I10" s="194">
        <f>'Model výchozí (MV)'!I10*Přepočet!M10</f>
        <v>0</v>
      </c>
      <c r="J10" s="194">
        <f>'Model výchozí (MV)'!J10*Přepočet!N10</f>
        <v>0</v>
      </c>
      <c r="K10" s="194">
        <f>'Model výchozí (MV)'!K10*Přepočet!O10</f>
        <v>0</v>
      </c>
      <c r="L10" s="194">
        <f>'Model výchozí (MV)'!L10*Přepočet!P10</f>
        <v>0</v>
      </c>
      <c r="M10" s="194">
        <f>'Model výchozí (MV)'!M10*Přepočet!Q10</f>
        <v>0</v>
      </c>
      <c r="N10" s="194">
        <f>'Model výchozí (MV)'!N10*Přepočet!R10</f>
        <v>0</v>
      </c>
      <c r="O10" s="194">
        <f>'Model výchozí (MV)'!O10*Přepočet!S10</f>
        <v>0</v>
      </c>
      <c r="P10" s="194">
        <f>'Model výchozí (MV)'!P10*Přepočet!T10</f>
        <v>0</v>
      </c>
      <c r="Q10" s="194">
        <f>'Model výchozí (MV)'!Q10*Přepočet!U10</f>
        <v>0</v>
      </c>
      <c r="R10" s="194">
        <f>'Model výchozí (MV)'!R10*Přepočet!V10</f>
        <v>0</v>
      </c>
      <c r="S10" s="194">
        <f>'Model výchozí (MV)'!S10*Přepočet!W10</f>
        <v>0</v>
      </c>
      <c r="T10" s="218">
        <f t="shared" si="0"/>
        <v>0</v>
      </c>
      <c r="U10" s="217">
        <f t="shared" si="1"/>
        <v>0</v>
      </c>
      <c r="V10" s="194"/>
      <c r="W10" s="225"/>
      <c r="X10" s="225"/>
      <c r="Y10" s="224"/>
    </row>
    <row r="11" spans="1:25" x14ac:dyDescent="0.25">
      <c r="A11" s="5">
        <v>7</v>
      </c>
      <c r="B11" s="6" t="s">
        <v>44</v>
      </c>
      <c r="C11" s="52">
        <v>7.1</v>
      </c>
      <c r="D11" s="18" t="s">
        <v>45</v>
      </c>
      <c r="E11" s="194">
        <f>'Model výchozí (MV)'!E11*Přepočet!I11</f>
        <v>0</v>
      </c>
      <c r="F11" s="194">
        <f>'Model výchozí (MV)'!F11*Přepočet!J11</f>
        <v>0</v>
      </c>
      <c r="G11" s="194">
        <f>'Model výchozí (MV)'!G11*Přepočet!K11</f>
        <v>0</v>
      </c>
      <c r="H11" s="194">
        <f>'Model výchozí (MV)'!H11*Přepočet!L11</f>
        <v>0</v>
      </c>
      <c r="I11" s="194">
        <f>'Model výchozí (MV)'!I11*Přepočet!M11</f>
        <v>0</v>
      </c>
      <c r="J11" s="194">
        <f>'Model výchozí (MV)'!J11*Přepočet!N11</f>
        <v>0</v>
      </c>
      <c r="K11" s="194">
        <f>'Model výchozí (MV)'!K11*Přepočet!O11</f>
        <v>0</v>
      </c>
      <c r="L11" s="194">
        <f>'Model výchozí (MV)'!L11*Přepočet!P11</f>
        <v>0</v>
      </c>
      <c r="M11" s="194">
        <f>'Model výchozí (MV)'!M11*Přepočet!Q11</f>
        <v>0</v>
      </c>
      <c r="N11" s="194">
        <f>'Model výchozí (MV)'!N11*Přepočet!R11</f>
        <v>0</v>
      </c>
      <c r="O11" s="194">
        <f>'Model výchozí (MV)'!O11*Přepočet!S11</f>
        <v>0</v>
      </c>
      <c r="P11" s="194">
        <f>'Model výchozí (MV)'!P11*Přepočet!T11</f>
        <v>0</v>
      </c>
      <c r="Q11" s="194">
        <f>'Model výchozí (MV)'!Q11*Přepočet!U11</f>
        <v>0</v>
      </c>
      <c r="R11" s="194">
        <f>'Model výchozí (MV)'!R11*Přepočet!V11</f>
        <v>0</v>
      </c>
      <c r="S11" s="194">
        <f>'Model výchozí (MV)'!S11*Přepočet!W11</f>
        <v>0</v>
      </c>
      <c r="T11" s="218">
        <f t="shared" si="0"/>
        <v>0</v>
      </c>
      <c r="U11" s="217">
        <f t="shared" si="1"/>
        <v>0</v>
      </c>
      <c r="V11" s="194"/>
      <c r="W11" s="225"/>
      <c r="X11" s="225"/>
      <c r="Y11" s="224"/>
    </row>
    <row r="12" spans="1:25" x14ac:dyDescent="0.25">
      <c r="A12" s="5"/>
      <c r="B12" s="6"/>
      <c r="C12" s="52" t="s">
        <v>46</v>
      </c>
      <c r="D12" s="18" t="s">
        <v>47</v>
      </c>
      <c r="E12" s="194">
        <f>'Model výchozí (MV)'!E12*Přepočet!I12</f>
        <v>0</v>
      </c>
      <c r="F12" s="194">
        <f>'Model výchozí (MV)'!F12*Přepočet!J12</f>
        <v>0</v>
      </c>
      <c r="G12" s="194">
        <f>'Model výchozí (MV)'!G12*Přepočet!K12</f>
        <v>0</v>
      </c>
      <c r="H12" s="194">
        <f>'Model výchozí (MV)'!H12*Přepočet!L12</f>
        <v>0</v>
      </c>
      <c r="I12" s="194">
        <f>'Model výchozí (MV)'!I12*Přepočet!M12</f>
        <v>0</v>
      </c>
      <c r="J12" s="194">
        <f>'Model výchozí (MV)'!J12*Přepočet!N12</f>
        <v>0</v>
      </c>
      <c r="K12" s="194">
        <f>'Model výchozí (MV)'!K12*Přepočet!O12</f>
        <v>0</v>
      </c>
      <c r="L12" s="194">
        <f>'Model výchozí (MV)'!L12*Přepočet!P12</f>
        <v>0</v>
      </c>
      <c r="M12" s="194">
        <f>'Model výchozí (MV)'!M12*Přepočet!Q12</f>
        <v>0</v>
      </c>
      <c r="N12" s="194">
        <f>'Model výchozí (MV)'!N12*Přepočet!R12</f>
        <v>0</v>
      </c>
      <c r="O12" s="194">
        <f>'Model výchozí (MV)'!O12*Přepočet!S12</f>
        <v>0</v>
      </c>
      <c r="P12" s="194">
        <f>'Model výchozí (MV)'!P12*Přepočet!T12</f>
        <v>0</v>
      </c>
      <c r="Q12" s="194">
        <f>'Model výchozí (MV)'!Q12*Přepočet!U12</f>
        <v>0</v>
      </c>
      <c r="R12" s="194">
        <f>'Model výchozí (MV)'!R12*Přepočet!V12</f>
        <v>0</v>
      </c>
      <c r="S12" s="194">
        <f>'Model výchozí (MV)'!S12*Přepočet!W12</f>
        <v>0</v>
      </c>
      <c r="T12" s="218">
        <f t="shared" si="0"/>
        <v>0</v>
      </c>
      <c r="U12" s="217">
        <f t="shared" si="1"/>
        <v>0</v>
      </c>
      <c r="V12" s="194"/>
      <c r="W12" s="225"/>
      <c r="X12" s="225"/>
      <c r="Y12" s="224"/>
    </row>
    <row r="13" spans="1:25" x14ac:dyDescent="0.25">
      <c r="A13" s="5"/>
      <c r="B13" s="6"/>
      <c r="C13" s="52" t="s">
        <v>48</v>
      </c>
      <c r="D13" s="18" t="s">
        <v>49</v>
      </c>
      <c r="E13" s="194">
        <f>'Model výchozí (MV)'!E13*Přepočet!I13</f>
        <v>0</v>
      </c>
      <c r="F13" s="194">
        <f>'Model výchozí (MV)'!F13*Přepočet!J13</f>
        <v>0</v>
      </c>
      <c r="G13" s="194">
        <f>'Model výchozí (MV)'!G13*Přepočet!K13</f>
        <v>0</v>
      </c>
      <c r="H13" s="194">
        <f>'Model výchozí (MV)'!H13*Přepočet!L13</f>
        <v>0</v>
      </c>
      <c r="I13" s="194">
        <f>'Model výchozí (MV)'!I13*Přepočet!M13</f>
        <v>0</v>
      </c>
      <c r="J13" s="194">
        <f>'Model výchozí (MV)'!J13*Přepočet!N13</f>
        <v>0</v>
      </c>
      <c r="K13" s="194">
        <f>'Model výchozí (MV)'!K13*Přepočet!O13</f>
        <v>0</v>
      </c>
      <c r="L13" s="194">
        <f>'Model výchozí (MV)'!L13*Přepočet!P13</f>
        <v>0</v>
      </c>
      <c r="M13" s="194">
        <f>'Model výchozí (MV)'!M13*Přepočet!Q13</f>
        <v>0</v>
      </c>
      <c r="N13" s="194">
        <f>'Model výchozí (MV)'!N13*Přepočet!R13</f>
        <v>0</v>
      </c>
      <c r="O13" s="194">
        <f>'Model výchozí (MV)'!O13*Přepočet!S13</f>
        <v>0</v>
      </c>
      <c r="P13" s="194">
        <f>'Model výchozí (MV)'!P13*Přepočet!T13</f>
        <v>0</v>
      </c>
      <c r="Q13" s="194">
        <f>'Model výchozí (MV)'!Q13*Přepočet!U13</f>
        <v>0</v>
      </c>
      <c r="R13" s="194">
        <f>'Model výchozí (MV)'!R13*Přepočet!V13</f>
        <v>0</v>
      </c>
      <c r="S13" s="194">
        <f>'Model výchozí (MV)'!S13*Přepočet!W13</f>
        <v>0</v>
      </c>
      <c r="T13" s="218">
        <f t="shared" si="0"/>
        <v>0</v>
      </c>
      <c r="U13" s="217">
        <f t="shared" si="1"/>
        <v>0</v>
      </c>
      <c r="V13" s="194"/>
      <c r="W13" s="225"/>
      <c r="X13" s="225"/>
      <c r="Y13" s="224"/>
    </row>
    <row r="14" spans="1:25" x14ac:dyDescent="0.25">
      <c r="A14" s="5"/>
      <c r="B14" s="6"/>
      <c r="C14" s="52" t="s">
        <v>50</v>
      </c>
      <c r="D14" s="18" t="s">
        <v>51</v>
      </c>
      <c r="E14" s="194">
        <f>'Model výchozí (MV)'!E14*Přepočet!I14</f>
        <v>0</v>
      </c>
      <c r="F14" s="194">
        <f>'Model výchozí (MV)'!F14*Přepočet!J14</f>
        <v>0</v>
      </c>
      <c r="G14" s="194">
        <f>'Model výchozí (MV)'!G14*Přepočet!K14</f>
        <v>0</v>
      </c>
      <c r="H14" s="194">
        <f>'Model výchozí (MV)'!H14*Přepočet!L14</f>
        <v>0</v>
      </c>
      <c r="I14" s="194">
        <f>'Model výchozí (MV)'!I14*Přepočet!M14</f>
        <v>0</v>
      </c>
      <c r="J14" s="194">
        <f>'Model výchozí (MV)'!J14*Přepočet!N14</f>
        <v>0</v>
      </c>
      <c r="K14" s="194">
        <f>'Model výchozí (MV)'!K14*Přepočet!O14</f>
        <v>0</v>
      </c>
      <c r="L14" s="194">
        <f>'Model výchozí (MV)'!L14*Přepočet!P14</f>
        <v>0</v>
      </c>
      <c r="M14" s="194">
        <f>'Model výchozí (MV)'!M14*Přepočet!Q14</f>
        <v>0</v>
      </c>
      <c r="N14" s="194">
        <f>'Model výchozí (MV)'!N14*Přepočet!R14</f>
        <v>0</v>
      </c>
      <c r="O14" s="194">
        <f>'Model výchozí (MV)'!O14*Přepočet!S14</f>
        <v>0</v>
      </c>
      <c r="P14" s="194">
        <f>'Model výchozí (MV)'!P14*Přepočet!T14</f>
        <v>0</v>
      </c>
      <c r="Q14" s="194">
        <f>'Model výchozí (MV)'!Q14*Přepočet!U14</f>
        <v>0</v>
      </c>
      <c r="R14" s="194">
        <f>'Model výchozí (MV)'!R14*Přepočet!V14</f>
        <v>0</v>
      </c>
      <c r="S14" s="194">
        <f>'Model výchozí (MV)'!S14*Přepočet!W14</f>
        <v>0</v>
      </c>
      <c r="T14" s="218">
        <f t="shared" si="0"/>
        <v>0</v>
      </c>
      <c r="U14" s="217">
        <f t="shared" si="1"/>
        <v>0</v>
      </c>
      <c r="V14" s="194"/>
      <c r="W14" s="225"/>
      <c r="X14" s="225"/>
      <c r="Y14" s="224"/>
    </row>
    <row r="15" spans="1:25" x14ac:dyDescent="0.25">
      <c r="A15" s="5">
        <v>8</v>
      </c>
      <c r="B15" s="6" t="s">
        <v>52</v>
      </c>
      <c r="C15" s="52">
        <v>8.1</v>
      </c>
      <c r="D15" s="18" t="s">
        <v>45</v>
      </c>
      <c r="E15" s="194">
        <f>'Model výchozí (MV)'!E15*Přepočet!I15</f>
        <v>0</v>
      </c>
      <c r="F15" s="194">
        <f>'Model výchozí (MV)'!F15*Přepočet!J15</f>
        <v>0</v>
      </c>
      <c r="G15" s="194">
        <f>'Model výchozí (MV)'!G15*Přepočet!K15</f>
        <v>0</v>
      </c>
      <c r="H15" s="194">
        <f>'Model výchozí (MV)'!H15*Přepočet!L15</f>
        <v>0</v>
      </c>
      <c r="I15" s="194">
        <f>'Model výchozí (MV)'!I15*Přepočet!M15</f>
        <v>0</v>
      </c>
      <c r="J15" s="194">
        <f>'Model výchozí (MV)'!J15*Přepočet!N15</f>
        <v>0</v>
      </c>
      <c r="K15" s="194">
        <f>'Model výchozí (MV)'!K15*Přepočet!O15</f>
        <v>0</v>
      </c>
      <c r="L15" s="194">
        <f>'Model výchozí (MV)'!L15*Přepočet!P15</f>
        <v>0</v>
      </c>
      <c r="M15" s="194">
        <f>'Model výchozí (MV)'!M15*Přepočet!Q15</f>
        <v>0</v>
      </c>
      <c r="N15" s="194">
        <f>'Model výchozí (MV)'!N15*Přepočet!R15</f>
        <v>0</v>
      </c>
      <c r="O15" s="194">
        <f>'Model výchozí (MV)'!O15*Přepočet!S15</f>
        <v>0</v>
      </c>
      <c r="P15" s="194">
        <f>'Model výchozí (MV)'!P15*Přepočet!T15</f>
        <v>0</v>
      </c>
      <c r="Q15" s="194">
        <f>'Model výchozí (MV)'!Q15*Přepočet!U15</f>
        <v>0</v>
      </c>
      <c r="R15" s="194">
        <f>'Model výchozí (MV)'!R15*Přepočet!V15</f>
        <v>0</v>
      </c>
      <c r="S15" s="194">
        <f>'Model výchozí (MV)'!S15*Přepočet!W15</f>
        <v>0</v>
      </c>
      <c r="T15" s="218">
        <f t="shared" si="0"/>
        <v>0</v>
      </c>
      <c r="U15" s="217">
        <f t="shared" si="1"/>
        <v>0</v>
      </c>
      <c r="V15" s="194"/>
      <c r="W15" s="225"/>
      <c r="X15" s="225"/>
      <c r="Y15" s="224"/>
    </row>
    <row r="16" spans="1:25" x14ac:dyDescent="0.25">
      <c r="A16" s="5"/>
      <c r="B16" s="6"/>
      <c r="C16" s="52" t="s">
        <v>53</v>
      </c>
      <c r="D16" s="18" t="s">
        <v>47</v>
      </c>
      <c r="E16" s="194">
        <f>'Model výchozí (MV)'!E16*Přepočet!I16</f>
        <v>0</v>
      </c>
      <c r="F16" s="194">
        <f>'Model výchozí (MV)'!F16*Přepočet!J16</f>
        <v>0</v>
      </c>
      <c r="G16" s="194">
        <f>'Model výchozí (MV)'!G16*Přepočet!K16</f>
        <v>0</v>
      </c>
      <c r="H16" s="194">
        <f>'Model výchozí (MV)'!H16*Přepočet!L16</f>
        <v>0</v>
      </c>
      <c r="I16" s="194">
        <f>'Model výchozí (MV)'!I16*Přepočet!M16</f>
        <v>0</v>
      </c>
      <c r="J16" s="194">
        <f>'Model výchozí (MV)'!J16*Přepočet!N16</f>
        <v>0</v>
      </c>
      <c r="K16" s="194">
        <f>'Model výchozí (MV)'!K16*Přepočet!O16</f>
        <v>0</v>
      </c>
      <c r="L16" s="194">
        <f>'Model výchozí (MV)'!L16*Přepočet!P16</f>
        <v>0</v>
      </c>
      <c r="M16" s="194">
        <f>'Model výchozí (MV)'!M16*Přepočet!Q16</f>
        <v>0</v>
      </c>
      <c r="N16" s="194">
        <f>'Model výchozí (MV)'!N16*Přepočet!R16</f>
        <v>0</v>
      </c>
      <c r="O16" s="194">
        <f>'Model výchozí (MV)'!O16*Přepočet!S16</f>
        <v>0</v>
      </c>
      <c r="P16" s="194">
        <f>'Model výchozí (MV)'!P16*Přepočet!T16</f>
        <v>0</v>
      </c>
      <c r="Q16" s="194">
        <f>'Model výchozí (MV)'!Q16*Přepočet!U16</f>
        <v>0</v>
      </c>
      <c r="R16" s="194">
        <f>'Model výchozí (MV)'!R16*Přepočet!V16</f>
        <v>0</v>
      </c>
      <c r="S16" s="194">
        <f>'Model výchozí (MV)'!S16*Přepočet!W16</f>
        <v>0</v>
      </c>
      <c r="T16" s="218">
        <f t="shared" si="0"/>
        <v>0</v>
      </c>
      <c r="U16" s="217">
        <f t="shared" si="1"/>
        <v>0</v>
      </c>
      <c r="V16" s="194"/>
      <c r="W16" s="225"/>
      <c r="X16" s="225"/>
      <c r="Y16" s="224"/>
    </row>
    <row r="17" spans="1:25" x14ac:dyDescent="0.25">
      <c r="A17" s="5"/>
      <c r="B17" s="6"/>
      <c r="C17" s="52" t="s">
        <v>54</v>
      </c>
      <c r="D17" s="18" t="s">
        <v>49</v>
      </c>
      <c r="E17" s="194">
        <f>'Model výchozí (MV)'!E17*Přepočet!I17</f>
        <v>0</v>
      </c>
      <c r="F17" s="194">
        <f>'Model výchozí (MV)'!F17*Přepočet!J17</f>
        <v>0</v>
      </c>
      <c r="G17" s="194">
        <f>'Model výchozí (MV)'!G17*Přepočet!K17</f>
        <v>0</v>
      </c>
      <c r="H17" s="194">
        <f>'Model výchozí (MV)'!H17*Přepočet!L17</f>
        <v>0</v>
      </c>
      <c r="I17" s="194">
        <f>'Model výchozí (MV)'!I17*Přepočet!M17</f>
        <v>0</v>
      </c>
      <c r="J17" s="194">
        <f>'Model výchozí (MV)'!J17*Přepočet!N17</f>
        <v>0</v>
      </c>
      <c r="K17" s="194">
        <f>'Model výchozí (MV)'!K17*Přepočet!O17</f>
        <v>0</v>
      </c>
      <c r="L17" s="194">
        <f>'Model výchozí (MV)'!L17*Přepočet!P17</f>
        <v>0</v>
      </c>
      <c r="M17" s="194">
        <f>'Model výchozí (MV)'!M17*Přepočet!Q17</f>
        <v>0</v>
      </c>
      <c r="N17" s="194">
        <f>'Model výchozí (MV)'!N17*Přepočet!R17</f>
        <v>0</v>
      </c>
      <c r="O17" s="194">
        <f>'Model výchozí (MV)'!O17*Přepočet!S17</f>
        <v>0</v>
      </c>
      <c r="P17" s="194">
        <f>'Model výchozí (MV)'!P17*Přepočet!T17</f>
        <v>0</v>
      </c>
      <c r="Q17" s="194">
        <f>'Model výchozí (MV)'!Q17*Přepočet!U17</f>
        <v>0</v>
      </c>
      <c r="R17" s="194">
        <f>'Model výchozí (MV)'!R17*Přepočet!V17</f>
        <v>0</v>
      </c>
      <c r="S17" s="194">
        <f>'Model výchozí (MV)'!S17*Přepočet!W17</f>
        <v>0</v>
      </c>
      <c r="T17" s="218">
        <f t="shared" si="0"/>
        <v>0</v>
      </c>
      <c r="U17" s="217">
        <f t="shared" si="1"/>
        <v>0</v>
      </c>
      <c r="V17" s="194"/>
      <c r="W17" s="225"/>
      <c r="X17" s="225"/>
      <c r="Y17" s="224"/>
    </row>
    <row r="18" spans="1:25" x14ac:dyDescent="0.25">
      <c r="A18" s="5"/>
      <c r="B18" s="6"/>
      <c r="C18" s="52" t="s">
        <v>55</v>
      </c>
      <c r="D18" s="18" t="s">
        <v>51</v>
      </c>
      <c r="E18" s="194">
        <f>'Model výchozí (MV)'!E18*Přepočet!I18</f>
        <v>0</v>
      </c>
      <c r="F18" s="194">
        <f>'Model výchozí (MV)'!F18*Přepočet!J18</f>
        <v>0</v>
      </c>
      <c r="G18" s="194">
        <f>'Model výchozí (MV)'!G18*Přepočet!K18</f>
        <v>0</v>
      </c>
      <c r="H18" s="194">
        <f>'Model výchozí (MV)'!H18*Přepočet!L18</f>
        <v>0</v>
      </c>
      <c r="I18" s="194">
        <f>'Model výchozí (MV)'!I18*Přepočet!M18</f>
        <v>0</v>
      </c>
      <c r="J18" s="194">
        <f>'Model výchozí (MV)'!J18*Přepočet!N18</f>
        <v>0</v>
      </c>
      <c r="K18" s="194">
        <f>'Model výchozí (MV)'!K18*Přepočet!O18</f>
        <v>0</v>
      </c>
      <c r="L18" s="194">
        <f>'Model výchozí (MV)'!L18*Přepočet!P18</f>
        <v>0</v>
      </c>
      <c r="M18" s="194">
        <f>'Model výchozí (MV)'!M18*Přepočet!Q18</f>
        <v>0</v>
      </c>
      <c r="N18" s="194">
        <f>'Model výchozí (MV)'!N18*Přepočet!R18</f>
        <v>0</v>
      </c>
      <c r="O18" s="194">
        <f>'Model výchozí (MV)'!O18*Přepočet!S18</f>
        <v>0</v>
      </c>
      <c r="P18" s="194">
        <f>'Model výchozí (MV)'!P18*Přepočet!T18</f>
        <v>0</v>
      </c>
      <c r="Q18" s="194">
        <f>'Model výchozí (MV)'!Q18*Přepočet!U18</f>
        <v>0</v>
      </c>
      <c r="R18" s="194">
        <f>'Model výchozí (MV)'!R18*Přepočet!V18</f>
        <v>0</v>
      </c>
      <c r="S18" s="194">
        <f>'Model výchozí (MV)'!S18*Přepočet!W18</f>
        <v>0</v>
      </c>
      <c r="T18" s="218">
        <f t="shared" si="0"/>
        <v>0</v>
      </c>
      <c r="U18" s="217">
        <f t="shared" si="1"/>
        <v>0</v>
      </c>
      <c r="V18" s="194"/>
      <c r="W18" s="225"/>
      <c r="X18" s="225"/>
      <c r="Y18" s="224"/>
    </row>
    <row r="19" spans="1:25" x14ac:dyDescent="0.25">
      <c r="A19" s="5">
        <v>9</v>
      </c>
      <c r="B19" s="6" t="s">
        <v>56</v>
      </c>
      <c r="C19" s="52"/>
      <c r="D19" s="18"/>
      <c r="E19" s="194">
        <f>'Model výchozí (MV)'!E19*Přepočet!I19</f>
        <v>0</v>
      </c>
      <c r="F19" s="194">
        <f>'Model výchozí (MV)'!F19*Přepočet!J19</f>
        <v>0</v>
      </c>
      <c r="G19" s="194">
        <f>'Model výchozí (MV)'!G19*Přepočet!K19</f>
        <v>0</v>
      </c>
      <c r="H19" s="194">
        <f>'Model výchozí (MV)'!H19*Přepočet!L19</f>
        <v>0</v>
      </c>
      <c r="I19" s="194">
        <f>'Model výchozí (MV)'!I19*Přepočet!M19</f>
        <v>0</v>
      </c>
      <c r="J19" s="194">
        <f>'Model výchozí (MV)'!J19*Přepočet!N19</f>
        <v>0</v>
      </c>
      <c r="K19" s="194">
        <f>'Model výchozí (MV)'!K19*Přepočet!O19</f>
        <v>0</v>
      </c>
      <c r="L19" s="194">
        <f>'Model výchozí (MV)'!L19*Přepočet!P19</f>
        <v>0</v>
      </c>
      <c r="M19" s="194">
        <f>'Model výchozí (MV)'!M19*Přepočet!Q19</f>
        <v>0</v>
      </c>
      <c r="N19" s="194">
        <f>'Model výchozí (MV)'!N19*Přepočet!R19</f>
        <v>0</v>
      </c>
      <c r="O19" s="194">
        <f>'Model výchozí (MV)'!O19*Přepočet!S19</f>
        <v>0</v>
      </c>
      <c r="P19" s="194">
        <f>'Model výchozí (MV)'!P19*Přepočet!T19</f>
        <v>0</v>
      </c>
      <c r="Q19" s="194">
        <f>'Model výchozí (MV)'!Q19*Přepočet!U19</f>
        <v>0</v>
      </c>
      <c r="R19" s="194">
        <f>'Model výchozí (MV)'!R19*Přepočet!V19</f>
        <v>0</v>
      </c>
      <c r="S19" s="194">
        <f>'Model výchozí (MV)'!S19*Přepočet!W19</f>
        <v>0</v>
      </c>
      <c r="T19" s="218">
        <f t="shared" si="0"/>
        <v>0</v>
      </c>
      <c r="U19" s="217">
        <f t="shared" si="1"/>
        <v>0</v>
      </c>
      <c r="V19" s="194"/>
      <c r="W19" s="225"/>
      <c r="X19" s="225"/>
      <c r="Y19" s="224"/>
    </row>
    <row r="20" spans="1:25" x14ac:dyDescent="0.25">
      <c r="A20" s="5">
        <v>10</v>
      </c>
      <c r="B20" s="6" t="s">
        <v>57</v>
      </c>
      <c r="C20" s="52"/>
      <c r="D20" s="18"/>
      <c r="E20" s="194">
        <f>'Model výchozí (MV)'!E20*Přepočet!I20</f>
        <v>0</v>
      </c>
      <c r="F20" s="194">
        <f>'Model výchozí (MV)'!F20*Přepočet!J20</f>
        <v>0</v>
      </c>
      <c r="G20" s="194">
        <f>'Model výchozí (MV)'!G20*Přepočet!K20</f>
        <v>0</v>
      </c>
      <c r="H20" s="194">
        <f>'Model výchozí (MV)'!H20*Přepočet!L20</f>
        <v>0</v>
      </c>
      <c r="I20" s="194">
        <f>'Model výchozí (MV)'!I20*Přepočet!M20</f>
        <v>0</v>
      </c>
      <c r="J20" s="194">
        <f>'Model výchozí (MV)'!J20*Přepočet!N20</f>
        <v>0</v>
      </c>
      <c r="K20" s="194">
        <f>'Model výchozí (MV)'!K20*Přepočet!O20</f>
        <v>0</v>
      </c>
      <c r="L20" s="194">
        <f>'Model výchozí (MV)'!L20*Přepočet!P20</f>
        <v>0</v>
      </c>
      <c r="M20" s="194">
        <f>'Model výchozí (MV)'!M20*Přepočet!Q20</f>
        <v>0</v>
      </c>
      <c r="N20" s="194">
        <f>'Model výchozí (MV)'!N20*Přepočet!R20</f>
        <v>0</v>
      </c>
      <c r="O20" s="194">
        <f>'Model výchozí (MV)'!O20*Přepočet!S20</f>
        <v>0</v>
      </c>
      <c r="P20" s="194">
        <f>'Model výchozí (MV)'!P20*Přepočet!T20</f>
        <v>0</v>
      </c>
      <c r="Q20" s="194">
        <f>'Model výchozí (MV)'!Q20*Přepočet!U20</f>
        <v>0</v>
      </c>
      <c r="R20" s="194">
        <f>'Model výchozí (MV)'!R20*Přepočet!V20</f>
        <v>0</v>
      </c>
      <c r="S20" s="194">
        <f>'Model výchozí (MV)'!S20*Přepočet!W20</f>
        <v>0</v>
      </c>
      <c r="T20" s="218">
        <f t="shared" si="0"/>
        <v>0</v>
      </c>
      <c r="U20" s="217">
        <f t="shared" si="1"/>
        <v>0</v>
      </c>
      <c r="V20" s="194"/>
      <c r="W20" s="225"/>
      <c r="X20" s="225"/>
      <c r="Y20" s="224"/>
    </row>
    <row r="21" spans="1:25" x14ac:dyDescent="0.25">
      <c r="A21" s="5">
        <v>11</v>
      </c>
      <c r="B21" s="6" t="s">
        <v>58</v>
      </c>
      <c r="C21" s="52"/>
      <c r="D21" s="18"/>
      <c r="E21" s="194">
        <f>'Model výchozí (MV)'!E21*Přepočet!I21</f>
        <v>0</v>
      </c>
      <c r="F21" s="194">
        <f>'Model výchozí (MV)'!F21*Přepočet!J21</f>
        <v>0</v>
      </c>
      <c r="G21" s="194">
        <f>'Model výchozí (MV)'!G21*Přepočet!K21</f>
        <v>0</v>
      </c>
      <c r="H21" s="194">
        <f>'Model výchozí (MV)'!H21*Přepočet!L21</f>
        <v>0</v>
      </c>
      <c r="I21" s="194">
        <f>'Model výchozí (MV)'!I21*Přepočet!M21</f>
        <v>0</v>
      </c>
      <c r="J21" s="194">
        <f>'Model výchozí (MV)'!J21*Přepočet!N21</f>
        <v>0</v>
      </c>
      <c r="K21" s="194">
        <f>'Model výchozí (MV)'!K21*Přepočet!O21</f>
        <v>0</v>
      </c>
      <c r="L21" s="194">
        <f>'Model výchozí (MV)'!L21*Přepočet!P21</f>
        <v>0</v>
      </c>
      <c r="M21" s="194">
        <f>'Model výchozí (MV)'!M21*Přepočet!Q21</f>
        <v>0</v>
      </c>
      <c r="N21" s="194">
        <f>'Model výchozí (MV)'!N21*Přepočet!R21</f>
        <v>0</v>
      </c>
      <c r="O21" s="194">
        <f>'Model výchozí (MV)'!O21*Přepočet!S21</f>
        <v>0</v>
      </c>
      <c r="P21" s="194">
        <f>'Model výchozí (MV)'!P21*Přepočet!T21</f>
        <v>0</v>
      </c>
      <c r="Q21" s="194">
        <f>'Model výchozí (MV)'!Q21*Přepočet!U21</f>
        <v>0</v>
      </c>
      <c r="R21" s="194">
        <f>'Model výchozí (MV)'!R21*Přepočet!V21</f>
        <v>0</v>
      </c>
      <c r="S21" s="194">
        <f>'Model výchozí (MV)'!S21*Přepočet!W21</f>
        <v>0</v>
      </c>
      <c r="T21" s="218">
        <f t="shared" si="0"/>
        <v>0</v>
      </c>
      <c r="U21" s="217">
        <f t="shared" si="1"/>
        <v>0</v>
      </c>
      <c r="V21" s="194"/>
      <c r="W21" s="225"/>
      <c r="X21" s="225"/>
      <c r="Y21" s="224"/>
    </row>
    <row r="22" spans="1:25" x14ac:dyDescent="0.25">
      <c r="A22" s="5">
        <v>12</v>
      </c>
      <c r="B22" s="6" t="s">
        <v>59</v>
      </c>
      <c r="C22" s="52" t="s">
        <v>60</v>
      </c>
      <c r="D22" s="18" t="s">
        <v>61</v>
      </c>
      <c r="E22" s="194">
        <f>'Model výchozí (MV)'!E22*Přepočet!I22</f>
        <v>0</v>
      </c>
      <c r="F22" s="194">
        <f>'Model výchozí (MV)'!F22*Přepočet!J22</f>
        <v>0</v>
      </c>
      <c r="G22" s="194">
        <f>'Model výchozí (MV)'!G22*Přepočet!K22</f>
        <v>0</v>
      </c>
      <c r="H22" s="194">
        <f>'Model výchozí (MV)'!H22*Přepočet!L22</f>
        <v>0</v>
      </c>
      <c r="I22" s="194">
        <f>'Model výchozí (MV)'!I22*Přepočet!M22</f>
        <v>0</v>
      </c>
      <c r="J22" s="194">
        <f>'Model výchozí (MV)'!J22*Přepočet!N22</f>
        <v>0</v>
      </c>
      <c r="K22" s="194">
        <f>'Model výchozí (MV)'!K22*Přepočet!O22</f>
        <v>0</v>
      </c>
      <c r="L22" s="194">
        <f>'Model výchozí (MV)'!L22*Přepočet!P22</f>
        <v>0</v>
      </c>
      <c r="M22" s="194">
        <f>'Model výchozí (MV)'!M22*Přepočet!Q22</f>
        <v>0</v>
      </c>
      <c r="N22" s="194">
        <f>'Model výchozí (MV)'!N22*Přepočet!R22</f>
        <v>0</v>
      </c>
      <c r="O22" s="194">
        <f>'Model výchozí (MV)'!O22*Přepočet!S22</f>
        <v>0</v>
      </c>
      <c r="P22" s="194">
        <f>'Model výchozí (MV)'!P22*Přepočet!T22</f>
        <v>0</v>
      </c>
      <c r="Q22" s="194">
        <f>'Model výchozí (MV)'!Q22*Přepočet!U22</f>
        <v>0</v>
      </c>
      <c r="R22" s="194">
        <f>'Model výchozí (MV)'!R22*Přepočet!V22</f>
        <v>0</v>
      </c>
      <c r="S22" s="194">
        <f>'Model výchozí (MV)'!S22*Přepočet!W22</f>
        <v>0</v>
      </c>
      <c r="T22" s="218">
        <f t="shared" si="0"/>
        <v>0</v>
      </c>
      <c r="U22" s="217">
        <f t="shared" si="1"/>
        <v>0</v>
      </c>
      <c r="V22" s="194"/>
      <c r="W22" s="225"/>
      <c r="X22" s="225"/>
      <c r="Y22" s="224"/>
    </row>
    <row r="23" spans="1:25" x14ac:dyDescent="0.25">
      <c r="A23" s="5"/>
      <c r="B23" s="6"/>
      <c r="C23" s="52" t="s">
        <v>62</v>
      </c>
      <c r="D23" s="18" t="s">
        <v>42</v>
      </c>
      <c r="E23" s="194">
        <f>'Model výchozí (MV)'!E23*Přepočet!I23</f>
        <v>0</v>
      </c>
      <c r="F23" s="194">
        <f>'Model výchozí (MV)'!F23*Přepočet!J23</f>
        <v>0</v>
      </c>
      <c r="G23" s="194">
        <f>'Model výchozí (MV)'!G23*Přepočet!K23</f>
        <v>0</v>
      </c>
      <c r="H23" s="194">
        <f>'Model výchozí (MV)'!H23*Přepočet!L23</f>
        <v>0</v>
      </c>
      <c r="I23" s="194">
        <f>'Model výchozí (MV)'!I23*Přepočet!M23</f>
        <v>0</v>
      </c>
      <c r="J23" s="194">
        <f>'Model výchozí (MV)'!J23*Přepočet!N23</f>
        <v>0</v>
      </c>
      <c r="K23" s="194">
        <f>'Model výchozí (MV)'!K23*Přepočet!O23</f>
        <v>0</v>
      </c>
      <c r="L23" s="194">
        <f>'Model výchozí (MV)'!L23*Přepočet!P23</f>
        <v>0</v>
      </c>
      <c r="M23" s="194">
        <f>'Model výchozí (MV)'!M23*Přepočet!Q23</f>
        <v>0</v>
      </c>
      <c r="N23" s="194">
        <f>'Model výchozí (MV)'!N23*Přepočet!R23</f>
        <v>0</v>
      </c>
      <c r="O23" s="194">
        <f>'Model výchozí (MV)'!O23*Přepočet!S23</f>
        <v>0</v>
      </c>
      <c r="P23" s="194">
        <f>'Model výchozí (MV)'!P23*Přepočet!T23</f>
        <v>0</v>
      </c>
      <c r="Q23" s="194">
        <f>'Model výchozí (MV)'!Q23*Přepočet!U23</f>
        <v>0</v>
      </c>
      <c r="R23" s="194">
        <f>'Model výchozí (MV)'!R23*Přepočet!V23</f>
        <v>0</v>
      </c>
      <c r="S23" s="194">
        <f>'Model výchozí (MV)'!S23*Přepočet!W23</f>
        <v>0</v>
      </c>
      <c r="T23" s="218">
        <f t="shared" si="0"/>
        <v>0</v>
      </c>
      <c r="U23" s="217">
        <f t="shared" si="1"/>
        <v>0</v>
      </c>
      <c r="V23" s="194"/>
      <c r="W23" s="225"/>
      <c r="X23" s="225"/>
      <c r="Y23" s="224"/>
    </row>
    <row r="24" spans="1:25" x14ac:dyDescent="0.25">
      <c r="A24" s="5">
        <v>13</v>
      </c>
      <c r="B24" s="6" t="s">
        <v>63</v>
      </c>
      <c r="C24" s="6"/>
      <c r="D24" s="18"/>
      <c r="E24" s="194">
        <f>'Model výchozí (MV)'!E24*Přepočet!I24</f>
        <v>0</v>
      </c>
      <c r="F24" s="194">
        <f>'Model výchozí (MV)'!F24*Přepočet!J24</f>
        <v>0</v>
      </c>
      <c r="G24" s="194">
        <f>'Model výchozí (MV)'!G24*Přepočet!K24</f>
        <v>0</v>
      </c>
      <c r="H24" s="194">
        <f>'Model výchozí (MV)'!H24*Přepočet!L24</f>
        <v>0</v>
      </c>
      <c r="I24" s="194">
        <f>'Model výchozí (MV)'!I24*Přepočet!M24</f>
        <v>0</v>
      </c>
      <c r="J24" s="194">
        <f>'Model výchozí (MV)'!J24*Přepočet!N24</f>
        <v>0</v>
      </c>
      <c r="K24" s="194">
        <f>'Model výchozí (MV)'!K24*Přepočet!O24</f>
        <v>0</v>
      </c>
      <c r="L24" s="194">
        <f>'Model výchozí (MV)'!L24*Přepočet!P24</f>
        <v>0</v>
      </c>
      <c r="M24" s="194">
        <f>'Model výchozí (MV)'!M24*Přepočet!Q24</f>
        <v>0</v>
      </c>
      <c r="N24" s="194">
        <f>'Model výchozí (MV)'!N24*Přepočet!R24</f>
        <v>0</v>
      </c>
      <c r="O24" s="194">
        <f>'Model výchozí (MV)'!O24*Přepočet!S24</f>
        <v>0</v>
      </c>
      <c r="P24" s="194">
        <f>'Model výchozí (MV)'!P24*Přepočet!T24</f>
        <v>0</v>
      </c>
      <c r="Q24" s="194">
        <f>'Model výchozí (MV)'!Q24*Přepočet!U24</f>
        <v>0</v>
      </c>
      <c r="R24" s="194">
        <f>'Model výchozí (MV)'!R24*Přepočet!V24</f>
        <v>0</v>
      </c>
      <c r="S24" s="194">
        <f>'Model výchozí (MV)'!S24*Přepočet!W24</f>
        <v>0</v>
      </c>
      <c r="T24" s="218">
        <f t="shared" si="0"/>
        <v>0</v>
      </c>
      <c r="U24" s="217">
        <f t="shared" si="1"/>
        <v>0</v>
      </c>
      <c r="V24" s="194"/>
      <c r="W24" s="225"/>
      <c r="X24" s="225"/>
      <c r="Y24" s="224"/>
    </row>
    <row r="25" spans="1:25" x14ac:dyDescent="0.25">
      <c r="A25" s="5">
        <v>14</v>
      </c>
      <c r="B25" s="6" t="s">
        <v>64</v>
      </c>
      <c r="C25" s="6"/>
      <c r="D25" s="18"/>
      <c r="E25" s="194">
        <f>'Model výchozí (MV)'!E25*Přepočet!I25</f>
        <v>0</v>
      </c>
      <c r="F25" s="194">
        <f>'Model výchozí (MV)'!F25*Přepočet!J25</f>
        <v>0</v>
      </c>
      <c r="G25" s="194">
        <f>'Model výchozí (MV)'!G25*Přepočet!K25</f>
        <v>0</v>
      </c>
      <c r="H25" s="194">
        <f>'Model výchozí (MV)'!H25*Přepočet!L25</f>
        <v>0</v>
      </c>
      <c r="I25" s="194">
        <f>'Model výchozí (MV)'!I25*Přepočet!M25</f>
        <v>0</v>
      </c>
      <c r="J25" s="194">
        <f>'Model výchozí (MV)'!J25*Přepočet!N25</f>
        <v>0</v>
      </c>
      <c r="K25" s="194">
        <f>'Model výchozí (MV)'!K25*Přepočet!O25</f>
        <v>0</v>
      </c>
      <c r="L25" s="194">
        <f>'Model výchozí (MV)'!L25*Přepočet!P25</f>
        <v>0</v>
      </c>
      <c r="M25" s="194">
        <f>'Model výchozí (MV)'!M25*Přepočet!Q25</f>
        <v>0</v>
      </c>
      <c r="N25" s="194">
        <f>'Model výchozí (MV)'!N25*Přepočet!R25</f>
        <v>0</v>
      </c>
      <c r="O25" s="194">
        <f>'Model výchozí (MV)'!O25*Přepočet!S25</f>
        <v>0</v>
      </c>
      <c r="P25" s="194">
        <f>'Model výchozí (MV)'!P25*Přepočet!T25</f>
        <v>0</v>
      </c>
      <c r="Q25" s="194">
        <f>'Model výchozí (MV)'!Q25*Přepočet!U25</f>
        <v>0</v>
      </c>
      <c r="R25" s="194">
        <f>'Model výchozí (MV)'!R25*Přepočet!V25</f>
        <v>0</v>
      </c>
      <c r="S25" s="194">
        <f>'Model výchozí (MV)'!S25*Přepočet!W25</f>
        <v>0</v>
      </c>
      <c r="T25" s="218">
        <f t="shared" si="0"/>
        <v>0</v>
      </c>
      <c r="U25" s="217">
        <f t="shared" si="1"/>
        <v>0</v>
      </c>
      <c r="V25" s="194"/>
      <c r="W25" s="225"/>
      <c r="X25" s="225"/>
      <c r="Y25" s="224"/>
    </row>
    <row r="26" spans="1:25" x14ac:dyDescent="0.25">
      <c r="A26" s="5">
        <v>15</v>
      </c>
      <c r="B26" s="6" t="s">
        <v>65</v>
      </c>
      <c r="C26" s="6"/>
      <c r="D26" s="18"/>
      <c r="E26" s="194">
        <f>'Model výchozí (MV)'!E26*Přepočet!I26</f>
        <v>0</v>
      </c>
      <c r="F26" s="194">
        <f>'Model výchozí (MV)'!F26*Přepočet!J26</f>
        <v>0</v>
      </c>
      <c r="G26" s="194">
        <f>'Model výchozí (MV)'!G26*Přepočet!K26</f>
        <v>0</v>
      </c>
      <c r="H26" s="194">
        <f>'Model výchozí (MV)'!H26*Přepočet!L26</f>
        <v>0</v>
      </c>
      <c r="I26" s="194">
        <f>'Model výchozí (MV)'!I26*Přepočet!M26</f>
        <v>0</v>
      </c>
      <c r="J26" s="194">
        <f>'Model výchozí (MV)'!J26*Přepočet!N26</f>
        <v>0</v>
      </c>
      <c r="K26" s="194">
        <f>'Model výchozí (MV)'!K26*Přepočet!O26</f>
        <v>0</v>
      </c>
      <c r="L26" s="194">
        <f>'Model výchozí (MV)'!L26*Přepočet!P26</f>
        <v>0</v>
      </c>
      <c r="M26" s="194">
        <f>'Model výchozí (MV)'!M26*Přepočet!Q26</f>
        <v>0</v>
      </c>
      <c r="N26" s="194">
        <f>'Model výchozí (MV)'!N26*Přepočet!R26</f>
        <v>0</v>
      </c>
      <c r="O26" s="194">
        <f>'Model výchozí (MV)'!O26*Přepočet!S26</f>
        <v>0</v>
      </c>
      <c r="P26" s="194">
        <f>'Model výchozí (MV)'!P26*Přepočet!T26</f>
        <v>0</v>
      </c>
      <c r="Q26" s="194">
        <f>'Model výchozí (MV)'!Q26*Přepočet!U26</f>
        <v>0</v>
      </c>
      <c r="R26" s="194">
        <f>'Model výchozí (MV)'!R26*Přepočet!V26</f>
        <v>0</v>
      </c>
      <c r="S26" s="194">
        <f>'Model výchozí (MV)'!S26*Přepočet!W26</f>
        <v>0</v>
      </c>
      <c r="T26" s="218">
        <f t="shared" si="0"/>
        <v>0</v>
      </c>
      <c r="U26" s="217">
        <f t="shared" si="1"/>
        <v>0</v>
      </c>
      <c r="V26" s="194"/>
      <c r="W26" s="225"/>
      <c r="X26" s="225"/>
      <c r="Y26" s="224"/>
    </row>
    <row r="27" spans="1:25" x14ac:dyDescent="0.25">
      <c r="A27" s="20">
        <v>22</v>
      </c>
      <c r="B27" s="21" t="s">
        <v>66</v>
      </c>
      <c r="C27" s="21"/>
      <c r="D27" s="111"/>
      <c r="E27" s="194">
        <f>'Model výchozí (MV)'!E27*Přepočet!I27</f>
        <v>0</v>
      </c>
      <c r="F27" s="194">
        <f>'Model výchozí (MV)'!F27*Přepočet!J27</f>
        <v>0</v>
      </c>
      <c r="G27" s="194">
        <f>'Model výchozí (MV)'!G27*Přepočet!K27</f>
        <v>0</v>
      </c>
      <c r="H27" s="194">
        <f>'Model výchozí (MV)'!H27*Přepočet!L27</f>
        <v>0</v>
      </c>
      <c r="I27" s="194">
        <f>'Model výchozí (MV)'!I27*Přepočet!M27</f>
        <v>0</v>
      </c>
      <c r="J27" s="194">
        <f>'Model výchozí (MV)'!J27*Přepočet!N27</f>
        <v>0</v>
      </c>
      <c r="K27" s="194">
        <f>'Model výchozí (MV)'!K27*Přepočet!O27</f>
        <v>0</v>
      </c>
      <c r="L27" s="194">
        <f>'Model výchozí (MV)'!L27*Přepočet!P27</f>
        <v>0</v>
      </c>
      <c r="M27" s="194">
        <f>'Model výchozí (MV)'!M27*Přepočet!Q27</f>
        <v>0</v>
      </c>
      <c r="N27" s="194">
        <f>'Model výchozí (MV)'!N27*Přepočet!R27</f>
        <v>0</v>
      </c>
      <c r="O27" s="194">
        <f>'Model výchozí (MV)'!O27*Přepočet!S27</f>
        <v>0</v>
      </c>
      <c r="P27" s="194">
        <f>'Model výchozí (MV)'!P27*Přepočet!T27</f>
        <v>0</v>
      </c>
      <c r="Q27" s="194">
        <f>'Model výchozí (MV)'!Q27*Přepočet!U27</f>
        <v>0</v>
      </c>
      <c r="R27" s="194">
        <f>'Model výchozí (MV)'!R27*Přepočet!V27</f>
        <v>0</v>
      </c>
      <c r="S27" s="194">
        <f>'Model výchozí (MV)'!S27*Přepočet!W27</f>
        <v>0</v>
      </c>
      <c r="T27" s="223">
        <f t="shared" si="0"/>
        <v>0</v>
      </c>
      <c r="U27" s="217">
        <f t="shared" si="1"/>
        <v>0</v>
      </c>
      <c r="V27" s="281"/>
      <c r="W27" s="222"/>
      <c r="X27" s="222"/>
      <c r="Y27" s="221"/>
    </row>
    <row r="28" spans="1:25" s="1" customFormat="1" ht="15.75" thickBot="1" x14ac:dyDescent="0.3">
      <c r="A28" s="8">
        <v>23</v>
      </c>
      <c r="B28" s="9" t="s">
        <v>186</v>
      </c>
      <c r="C28" s="9"/>
      <c r="D28" s="59"/>
      <c r="E28" s="220">
        <f t="shared" ref="E28:S28" si="2">SUM(E3:E27)</f>
        <v>0</v>
      </c>
      <c r="F28" s="220">
        <f t="shared" si="2"/>
        <v>0</v>
      </c>
      <c r="G28" s="220">
        <f t="shared" si="2"/>
        <v>0</v>
      </c>
      <c r="H28" s="220">
        <f t="shared" si="2"/>
        <v>0</v>
      </c>
      <c r="I28" s="220">
        <f t="shared" si="2"/>
        <v>0</v>
      </c>
      <c r="J28" s="220">
        <f t="shared" si="2"/>
        <v>0</v>
      </c>
      <c r="K28" s="220">
        <f t="shared" si="2"/>
        <v>0</v>
      </c>
      <c r="L28" s="220">
        <f t="shared" si="2"/>
        <v>0</v>
      </c>
      <c r="M28" s="220">
        <f t="shared" si="2"/>
        <v>0</v>
      </c>
      <c r="N28" s="220">
        <f t="shared" si="2"/>
        <v>0</v>
      </c>
      <c r="O28" s="220">
        <f t="shared" si="2"/>
        <v>0</v>
      </c>
      <c r="P28" s="220">
        <f t="shared" si="2"/>
        <v>0</v>
      </c>
      <c r="Q28" s="220">
        <f t="shared" si="2"/>
        <v>0</v>
      </c>
      <c r="R28" s="220">
        <f t="shared" si="2"/>
        <v>0</v>
      </c>
      <c r="S28" s="220">
        <f t="shared" si="2"/>
        <v>0</v>
      </c>
      <c r="T28" s="216">
        <f t="shared" si="0"/>
        <v>0</v>
      </c>
      <c r="U28" s="215">
        <f t="shared" si="1"/>
        <v>0</v>
      </c>
      <c r="V28" s="220"/>
      <c r="W28" s="220"/>
      <c r="X28" s="220"/>
      <c r="Y28" s="219"/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212">
        <f>'Provoz výchozí'!AG3</f>
        <v>2607760</v>
      </c>
      <c r="F29" s="212">
        <f>'Provoz výchozí'!AH3</f>
        <v>2607760</v>
      </c>
      <c r="G29" s="212">
        <f>'Provoz výchozí'!AI3</f>
        <v>2607760</v>
      </c>
      <c r="H29" s="212">
        <f>'Provoz výchozí'!AJ3</f>
        <v>2607760</v>
      </c>
      <c r="I29" s="212">
        <f>'Provoz výchozí'!AK3</f>
        <v>2607760</v>
      </c>
      <c r="J29" s="212">
        <f>'Provoz výchozí'!AL3</f>
        <v>2607760</v>
      </c>
      <c r="K29" s="212">
        <f>'Provoz výchozí'!AM3</f>
        <v>2607760</v>
      </c>
      <c r="L29" s="212">
        <f>'Provoz výchozí'!AN3</f>
        <v>2607760</v>
      </c>
      <c r="M29" s="212">
        <f>'Provoz výchozí'!AO3</f>
        <v>2607760</v>
      </c>
      <c r="N29" s="212">
        <f>'Provoz výchozí'!AP3</f>
        <v>2607760</v>
      </c>
      <c r="O29" s="212">
        <f>'Provoz výchozí'!AQ3</f>
        <v>2607760</v>
      </c>
      <c r="P29" s="212">
        <f>'Provoz výchozí'!AR3</f>
        <v>2607760</v>
      </c>
      <c r="Q29" s="212">
        <f>'Provoz výchozí'!AS3</f>
        <v>2607760</v>
      </c>
      <c r="R29" s="212">
        <f>'Provoz výchozí'!AT3</f>
        <v>2607760</v>
      </c>
      <c r="S29" s="212">
        <f>'Provoz výchozí'!AU3</f>
        <v>2607760</v>
      </c>
      <c r="T29" s="213">
        <f t="shared" si="0"/>
        <v>39116400</v>
      </c>
      <c r="U29" s="214">
        <f>AVERAGE(E29:S29)</f>
        <v>2607760</v>
      </c>
      <c r="V29" s="212"/>
      <c r="W29" s="212"/>
      <c r="X29" s="212"/>
      <c r="Y29" s="211"/>
    </row>
    <row r="30" spans="1:25" s="1" customFormat="1" ht="15.75" thickBot="1" x14ac:dyDescent="0.3">
      <c r="A30" s="8">
        <v>27</v>
      </c>
      <c r="B30" s="9" t="s">
        <v>185</v>
      </c>
      <c r="C30" s="9"/>
      <c r="D30" s="59"/>
      <c r="E30" s="208">
        <f t="shared" ref="E30:U30" si="3">IFERROR(E28/E29,0)</f>
        <v>0</v>
      </c>
      <c r="F30" s="208">
        <f t="shared" si="3"/>
        <v>0</v>
      </c>
      <c r="G30" s="208">
        <f t="shared" si="3"/>
        <v>0</v>
      </c>
      <c r="H30" s="208">
        <f t="shared" si="3"/>
        <v>0</v>
      </c>
      <c r="I30" s="208">
        <f t="shared" si="3"/>
        <v>0</v>
      </c>
      <c r="J30" s="208">
        <f t="shared" si="3"/>
        <v>0</v>
      </c>
      <c r="K30" s="208">
        <f t="shared" si="3"/>
        <v>0</v>
      </c>
      <c r="L30" s="208">
        <f t="shared" si="3"/>
        <v>0</v>
      </c>
      <c r="M30" s="208">
        <f t="shared" si="3"/>
        <v>0</v>
      </c>
      <c r="N30" s="208">
        <f t="shared" si="3"/>
        <v>0</v>
      </c>
      <c r="O30" s="208">
        <f t="shared" si="3"/>
        <v>0</v>
      </c>
      <c r="P30" s="208">
        <f t="shared" si="3"/>
        <v>0</v>
      </c>
      <c r="Q30" s="208">
        <f t="shared" si="3"/>
        <v>0</v>
      </c>
      <c r="R30" s="208">
        <f t="shared" si="3"/>
        <v>0</v>
      </c>
      <c r="S30" s="208">
        <f t="shared" si="3"/>
        <v>0</v>
      </c>
      <c r="T30" s="210">
        <f t="shared" si="3"/>
        <v>0</v>
      </c>
      <c r="U30" s="209">
        <f t="shared" si="3"/>
        <v>0</v>
      </c>
      <c r="V30" s="208"/>
      <c r="W30" s="208"/>
      <c r="X30" s="208"/>
      <c r="Y30" s="207"/>
    </row>
    <row r="31" spans="1:25" ht="15" hidden="1" customHeight="1" x14ac:dyDescent="0.25">
      <c r="A31" s="206"/>
      <c r="B31" s="195" t="s">
        <v>184</v>
      </c>
      <c r="C31" s="205"/>
      <c r="D31" s="195"/>
      <c r="E31" s="204"/>
      <c r="F31" s="203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1"/>
      <c r="T31" s="200"/>
      <c r="U31" s="199"/>
      <c r="V31" s="282"/>
      <c r="W31" s="177"/>
      <c r="X31" s="177"/>
      <c r="Y31" s="177"/>
    </row>
    <row r="32" spans="1:25" ht="15" hidden="1" customHeight="1" thickBot="1" x14ac:dyDescent="0.3">
      <c r="A32" s="198"/>
      <c r="B32" s="56" t="s">
        <v>183</v>
      </c>
      <c r="C32" s="2"/>
      <c r="D32" s="56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6"/>
      <c r="T32" s="134"/>
      <c r="U32" s="156"/>
      <c r="V32" s="156"/>
    </row>
  </sheetData>
  <sheetProtection algorithmName="SHA-512" hashValue="FsirhXfdxpEG/mzpwghd82AmFVGDObt0i24PAwXQuoZARstQPjWaMtZP44MIwoUZXFpMc/8/PrUkS0txBQ3IRw==" saltValue="aetkym41yu/i/I4HR4WYT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44" orientation="portrait" r:id="rId1"/>
  <headerFooter>
    <oddFooter>&amp;L&amp;F&amp;C&amp;A&amp;Rstránka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80987-CEC9-4CE7-973A-542949070536}">
  <sheetPr>
    <tabColor theme="0" tint="-0.499984740745262"/>
    <pageSetUpPr fitToPage="1"/>
  </sheetPr>
  <dimension ref="A1:C7"/>
  <sheetViews>
    <sheetView showGridLines="0" workbookViewId="0"/>
  </sheetViews>
  <sheetFormatPr defaultColWidth="0" defaultRowHeight="14.45" customHeight="1" zeroHeight="1" x14ac:dyDescent="0.25"/>
  <cols>
    <col min="1" max="1" width="89" bestFit="1" customWidth="1"/>
    <col min="2" max="2" width="12.140625" customWidth="1"/>
    <col min="3" max="3" width="11.140625" customWidth="1"/>
    <col min="4" max="16384" width="8.85546875" hidden="1"/>
  </cols>
  <sheetData>
    <row r="1" spans="1:3" ht="15" x14ac:dyDescent="0.25">
      <c r="A1" s="75" t="s">
        <v>187</v>
      </c>
      <c r="B1" s="76"/>
      <c r="C1" s="230"/>
    </row>
    <row r="2" spans="1:3" ht="15.75" thickBot="1" x14ac:dyDescent="0.3">
      <c r="A2" s="10" t="s">
        <v>188</v>
      </c>
      <c r="B2" s="231" t="s">
        <v>189</v>
      </c>
      <c r="C2" s="16" t="s">
        <v>190</v>
      </c>
    </row>
    <row r="3" spans="1:3" ht="15.75" thickTop="1" x14ac:dyDescent="0.25">
      <c r="A3" s="232" t="s">
        <v>350</v>
      </c>
      <c r="B3" s="233">
        <f>SUM('Model výchozí (MV)'!E28:N28)/SUM('Model výchozí (MV)'!E29:N29)</f>
        <v>0</v>
      </c>
      <c r="C3" s="234">
        <v>0.15</v>
      </c>
    </row>
    <row r="4" spans="1:3" ht="15" x14ac:dyDescent="0.25">
      <c r="A4" s="235" t="s">
        <v>351</v>
      </c>
      <c r="B4" s="236">
        <f>SUM('Model výchozí (MV)'!O28:S28)/SUM('Model výchozí (MV)'!O29:S29)</f>
        <v>0</v>
      </c>
      <c r="C4" s="237">
        <v>0.05</v>
      </c>
    </row>
    <row r="5" spans="1:3" ht="15" x14ac:dyDescent="0.25">
      <c r="A5" s="235" t="s">
        <v>352</v>
      </c>
      <c r="B5" s="236">
        <f>SUM('MV Přepočtený'!E28:N28)/SUM('MV Přepočtený'!E29:N29)</f>
        <v>0</v>
      </c>
      <c r="C5" s="237">
        <v>0.6</v>
      </c>
    </row>
    <row r="6" spans="1:3" ht="15.75" thickBot="1" x14ac:dyDescent="0.3">
      <c r="A6" s="238" t="s">
        <v>353</v>
      </c>
      <c r="B6" s="239">
        <f>SUM('MV Přepočtený'!O28:S28)/SUM('MV Přepočtený'!O29:S29)</f>
        <v>0</v>
      </c>
      <c r="C6" s="240">
        <v>0.2</v>
      </c>
    </row>
    <row r="7" spans="1:3" ht="15.75" thickBot="1" x14ac:dyDescent="0.3">
      <c r="A7" s="241" t="s">
        <v>191</v>
      </c>
      <c r="B7" s="242">
        <f>SUMPRODUCT(B3:B6,C3:C6)</f>
        <v>0</v>
      </c>
      <c r="C7" s="243" t="s">
        <v>36</v>
      </c>
    </row>
  </sheetData>
  <sheetProtection algorithmName="SHA-512" hashValue="MQNVgW/vt5lOt6fJ2aJ/WbgOFe8NgLlLcBObpgN2gy92jLU6rr1gte4dtUf2UxPSgZl/phe8+IyZRCe525fOvw==" saltValue="umRw1fVlXb4yj9ebJqkqt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&amp;L&amp;F&amp;C&amp;A&amp;RStránka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Z27"/>
  <sheetViews>
    <sheetView showGridLines="0" zoomScaleNormal="100" workbookViewId="0">
      <pane xSplit="4" topLeftCell="Q1" activePane="topRight" state="frozen"/>
      <selection pane="topRight" activeCell="W7" sqref="W7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3" width="8.7109375" customWidth="1"/>
    <col min="24" max="24" width="60.7109375" customWidth="1"/>
    <col min="25" max="26" width="0" hidden="1" customWidth="1"/>
    <col min="27" max="16384" width="9.140625" hidden="1"/>
  </cols>
  <sheetData>
    <row r="1" spans="1:24" x14ac:dyDescent="0.25">
      <c r="A1" s="27" t="s">
        <v>69</v>
      </c>
      <c r="B1" s="28"/>
      <c r="C1" s="28"/>
      <c r="D1" s="33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339" t="s">
        <v>70</v>
      </c>
    </row>
    <row r="2" spans="1:24" ht="15.75" thickBot="1" x14ac:dyDescent="0.3">
      <c r="A2" s="10" t="s">
        <v>220</v>
      </c>
      <c r="B2" s="11"/>
      <c r="C2" s="12"/>
      <c r="D2" s="13"/>
      <c r="E2" s="12" t="s">
        <v>14</v>
      </c>
      <c r="F2" s="12" t="s">
        <v>15</v>
      </c>
      <c r="G2" s="12" t="s">
        <v>16</v>
      </c>
      <c r="H2" s="12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248</v>
      </c>
      <c r="N2" s="12" t="s">
        <v>249</v>
      </c>
      <c r="O2" s="12" t="s">
        <v>250</v>
      </c>
      <c r="P2" s="12" t="s">
        <v>251</v>
      </c>
      <c r="Q2" s="12" t="s">
        <v>252</v>
      </c>
      <c r="R2" s="12" t="s">
        <v>253</v>
      </c>
      <c r="S2" s="12" t="s">
        <v>254</v>
      </c>
      <c r="T2" s="12" t="s">
        <v>255</v>
      </c>
      <c r="U2" s="12" t="s">
        <v>256</v>
      </c>
      <c r="V2" s="12" t="s">
        <v>257</v>
      </c>
      <c r="W2" s="12" t="s">
        <v>258</v>
      </c>
      <c r="X2" s="340" t="s">
        <v>71</v>
      </c>
    </row>
    <row r="3" spans="1:24" ht="15" customHeight="1" thickTop="1" x14ac:dyDescent="0.25">
      <c r="A3" s="3">
        <v>1</v>
      </c>
      <c r="B3" s="4" t="str">
        <f>'Model výchozí (MV)'!B3</f>
        <v>Trakční energie a palivo</v>
      </c>
      <c r="C3" s="115">
        <f>'Model výchozí (MV)'!C3</f>
        <v>1.1000000000000001</v>
      </c>
      <c r="D3" s="4" t="str">
        <f>'Model výchozí (MV)'!D3</f>
        <v>Motorová nafta</v>
      </c>
      <c r="E3" s="162">
        <v>36.520000000000003</v>
      </c>
      <c r="F3" s="162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337" t="s">
        <v>73</v>
      </c>
    </row>
    <row r="4" spans="1:24" x14ac:dyDescent="0.25">
      <c r="A4" s="5"/>
      <c r="B4" s="6"/>
      <c r="C4" s="112">
        <f>'Model výchozí (MV)'!C4</f>
        <v>1.2</v>
      </c>
      <c r="D4" s="6" t="str">
        <f>'Model výchozí (MV)'!D4</f>
        <v>Jiné</v>
      </c>
      <c r="E4" s="163">
        <v>151.4</v>
      </c>
      <c r="F4" s="163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337" t="s">
        <v>77</v>
      </c>
    </row>
    <row r="5" spans="1:24" x14ac:dyDescent="0.25">
      <c r="A5" s="5">
        <v>2</v>
      </c>
      <c r="B5" s="6" t="str">
        <f>'Model výchozí (MV)'!B5</f>
        <v>Netrakční energie a palivo</v>
      </c>
      <c r="C5" s="6"/>
      <c r="D5" s="6"/>
      <c r="E5" s="163">
        <v>212.5</v>
      </c>
      <c r="F5" s="163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337" t="s">
        <v>72</v>
      </c>
    </row>
    <row r="6" spans="1:24" x14ac:dyDescent="0.25">
      <c r="A6" s="5">
        <v>3</v>
      </c>
      <c r="B6" s="6" t="str">
        <f>'Model výchozí (MV)'!B6</f>
        <v>Přímý materiál</v>
      </c>
      <c r="C6" s="6"/>
      <c r="D6" s="6"/>
      <c r="E6" s="341">
        <f>E$4</f>
        <v>151.4</v>
      </c>
      <c r="F6" s="341">
        <f t="shared" ref="F6:W6" si="0">F$4</f>
        <v>0</v>
      </c>
      <c r="G6" s="342">
        <f t="shared" si="0"/>
        <v>0</v>
      </c>
      <c r="H6" s="342">
        <f t="shared" si="0"/>
        <v>0</v>
      </c>
      <c r="I6" s="342">
        <f t="shared" si="0"/>
        <v>0</v>
      </c>
      <c r="J6" s="342">
        <f t="shared" si="0"/>
        <v>0</v>
      </c>
      <c r="K6" s="342">
        <f t="shared" si="0"/>
        <v>0</v>
      </c>
      <c r="L6" s="342">
        <f t="shared" si="0"/>
        <v>0</v>
      </c>
      <c r="M6" s="342">
        <f t="shared" si="0"/>
        <v>0</v>
      </c>
      <c r="N6" s="342">
        <f t="shared" si="0"/>
        <v>0</v>
      </c>
      <c r="O6" s="342">
        <f t="shared" si="0"/>
        <v>0</v>
      </c>
      <c r="P6" s="342">
        <f t="shared" si="0"/>
        <v>0</v>
      </c>
      <c r="Q6" s="342">
        <f t="shared" si="0"/>
        <v>0</v>
      </c>
      <c r="R6" s="342">
        <f t="shared" si="0"/>
        <v>0</v>
      </c>
      <c r="S6" s="342">
        <f t="shared" si="0"/>
        <v>0</v>
      </c>
      <c r="T6" s="342">
        <f t="shared" si="0"/>
        <v>0</v>
      </c>
      <c r="U6" s="342">
        <f t="shared" si="0"/>
        <v>0</v>
      </c>
      <c r="V6" s="342">
        <f t="shared" si="0"/>
        <v>0</v>
      </c>
      <c r="W6" s="342">
        <f t="shared" si="0"/>
        <v>0</v>
      </c>
      <c r="X6" s="337" t="s">
        <v>77</v>
      </c>
    </row>
    <row r="7" spans="1:24" x14ac:dyDescent="0.25">
      <c r="A7" s="5">
        <v>4</v>
      </c>
      <c r="B7" s="6" t="str">
        <f>'Model výchozí (MV)'!B7</f>
        <v>Opravy a údržba vozidel</v>
      </c>
      <c r="C7" s="6"/>
      <c r="D7" s="6"/>
      <c r="E7" s="163">
        <v>127.3</v>
      </c>
      <c r="F7" s="163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337" t="s">
        <v>74</v>
      </c>
    </row>
    <row r="8" spans="1:24" x14ac:dyDescent="0.25">
      <c r="A8" s="180">
        <v>5</v>
      </c>
      <c r="B8" s="6" t="str">
        <f>'Model výchozí (MV)'!B8</f>
        <v>Odpisy dlouhodobého majetku</v>
      </c>
      <c r="C8" s="112">
        <f>'Model výchozí (MV)'!C8</f>
        <v>5.0999999999999996</v>
      </c>
      <c r="D8" s="6" t="str">
        <f>'Model výchozí (MV)'!D8</f>
        <v>Vozidla</v>
      </c>
      <c r="E8" s="343">
        <v>1</v>
      </c>
      <c r="F8" s="343">
        <v>1</v>
      </c>
      <c r="G8" s="343">
        <v>1</v>
      </c>
      <c r="H8" s="343">
        <v>1</v>
      </c>
      <c r="I8" s="343">
        <v>1</v>
      </c>
      <c r="J8" s="343">
        <v>1</v>
      </c>
      <c r="K8" s="343">
        <v>1</v>
      </c>
      <c r="L8" s="343">
        <v>1</v>
      </c>
      <c r="M8" s="343">
        <v>1</v>
      </c>
      <c r="N8" s="343">
        <v>1</v>
      </c>
      <c r="O8" s="343">
        <v>1</v>
      </c>
      <c r="P8" s="343">
        <v>1</v>
      </c>
      <c r="Q8" s="343">
        <v>1</v>
      </c>
      <c r="R8" s="343">
        <v>1</v>
      </c>
      <c r="S8" s="343">
        <v>1</v>
      </c>
      <c r="T8" s="343">
        <v>1</v>
      </c>
      <c r="U8" s="343">
        <v>1</v>
      </c>
      <c r="V8" s="343">
        <v>1</v>
      </c>
      <c r="W8" s="343">
        <v>1</v>
      </c>
      <c r="X8" s="344" t="s">
        <v>75</v>
      </c>
    </row>
    <row r="9" spans="1:24" x14ac:dyDescent="0.25">
      <c r="A9" s="180"/>
      <c r="B9" s="6"/>
      <c r="C9" s="6" t="str">
        <f>'Model výchozí (MV)'!C9</f>
        <v>5.2</v>
      </c>
      <c r="D9" s="6" t="str">
        <f>'Model výchozí (MV)'!D9</f>
        <v>Ostatní</v>
      </c>
      <c r="E9" s="343">
        <v>1</v>
      </c>
      <c r="F9" s="343">
        <v>1</v>
      </c>
      <c r="G9" s="343">
        <v>1</v>
      </c>
      <c r="H9" s="343">
        <v>1</v>
      </c>
      <c r="I9" s="343">
        <v>1</v>
      </c>
      <c r="J9" s="343">
        <v>1</v>
      </c>
      <c r="K9" s="343">
        <v>1</v>
      </c>
      <c r="L9" s="343">
        <v>1</v>
      </c>
      <c r="M9" s="343">
        <v>1</v>
      </c>
      <c r="N9" s="343">
        <v>1</v>
      </c>
      <c r="O9" s="343">
        <v>1</v>
      </c>
      <c r="P9" s="343">
        <v>1</v>
      </c>
      <c r="Q9" s="343">
        <v>1</v>
      </c>
      <c r="R9" s="343">
        <v>1</v>
      </c>
      <c r="S9" s="343">
        <v>1</v>
      </c>
      <c r="T9" s="343">
        <v>1</v>
      </c>
      <c r="U9" s="343">
        <v>1</v>
      </c>
      <c r="V9" s="343">
        <v>1</v>
      </c>
      <c r="W9" s="343">
        <v>1</v>
      </c>
      <c r="X9" s="344" t="s">
        <v>75</v>
      </c>
    </row>
    <row r="10" spans="1:24" x14ac:dyDescent="0.25">
      <c r="A10" s="5">
        <v>6</v>
      </c>
      <c r="B10" s="6" t="str">
        <f>'Model výchozí (MV)'!B10</f>
        <v>Pronájem a leasing vozidel</v>
      </c>
      <c r="C10" s="6"/>
      <c r="D10" s="6"/>
      <c r="E10" s="343">
        <v>1</v>
      </c>
      <c r="F10" s="343">
        <v>1</v>
      </c>
      <c r="G10" s="343">
        <v>1</v>
      </c>
      <c r="H10" s="343">
        <v>1</v>
      </c>
      <c r="I10" s="343">
        <v>1</v>
      </c>
      <c r="J10" s="343">
        <v>1</v>
      </c>
      <c r="K10" s="343">
        <v>1</v>
      </c>
      <c r="L10" s="343">
        <v>1</v>
      </c>
      <c r="M10" s="343">
        <v>1</v>
      </c>
      <c r="N10" s="343">
        <v>1</v>
      </c>
      <c r="O10" s="343">
        <v>1</v>
      </c>
      <c r="P10" s="343">
        <v>1</v>
      </c>
      <c r="Q10" s="343">
        <v>1</v>
      </c>
      <c r="R10" s="343">
        <v>1</v>
      </c>
      <c r="S10" s="343">
        <v>1</v>
      </c>
      <c r="T10" s="343">
        <v>1</v>
      </c>
      <c r="U10" s="343">
        <v>1</v>
      </c>
      <c r="V10" s="343">
        <v>1</v>
      </c>
      <c r="W10" s="343">
        <v>1</v>
      </c>
      <c r="X10" s="344" t="s">
        <v>75</v>
      </c>
    </row>
    <row r="11" spans="1:24" x14ac:dyDescent="0.25">
      <c r="A11" s="5">
        <v>7</v>
      </c>
      <c r="B11" s="6" t="str">
        <f>'Model výchozí (MV)'!B11</f>
        <v>Mzdové náklady</v>
      </c>
      <c r="C11" s="112">
        <f>'Model výchozí (MV)'!C11</f>
        <v>7.1</v>
      </c>
      <c r="D11" s="6" t="str">
        <f>'Model výchozí (MV)'!D11</f>
        <v>Vlaková četa</v>
      </c>
      <c r="E11" s="164">
        <v>41801</v>
      </c>
      <c r="F11" s="164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337" t="s">
        <v>76</v>
      </c>
    </row>
    <row r="12" spans="1:24" x14ac:dyDescent="0.25">
      <c r="A12" s="5"/>
      <c r="B12" s="6"/>
      <c r="C12" s="6" t="str">
        <f>'Model výchozí (MV)'!C12</f>
        <v>7.2</v>
      </c>
      <c r="D12" s="6" t="str">
        <f>'Model výchozí (MV)'!D12</f>
        <v>Strojvedoucí</v>
      </c>
      <c r="E12" s="30">
        <f>E$11</f>
        <v>41801</v>
      </c>
      <c r="F12" s="30">
        <f t="shared" ref="F12:U18" si="1">F$11</f>
        <v>0</v>
      </c>
      <c r="G12" s="345">
        <f t="shared" si="1"/>
        <v>0</v>
      </c>
      <c r="H12" s="345">
        <f t="shared" si="1"/>
        <v>0</v>
      </c>
      <c r="I12" s="345">
        <f t="shared" si="1"/>
        <v>0</v>
      </c>
      <c r="J12" s="345">
        <f t="shared" si="1"/>
        <v>0</v>
      </c>
      <c r="K12" s="345">
        <f t="shared" si="1"/>
        <v>0</v>
      </c>
      <c r="L12" s="345">
        <f t="shared" si="1"/>
        <v>0</v>
      </c>
      <c r="M12" s="345">
        <f t="shared" si="1"/>
        <v>0</v>
      </c>
      <c r="N12" s="345">
        <f t="shared" si="1"/>
        <v>0</v>
      </c>
      <c r="O12" s="345">
        <f t="shared" si="1"/>
        <v>0</v>
      </c>
      <c r="P12" s="345">
        <f t="shared" si="1"/>
        <v>0</v>
      </c>
      <c r="Q12" s="345">
        <f t="shared" si="1"/>
        <v>0</v>
      </c>
      <c r="R12" s="345">
        <f t="shared" si="1"/>
        <v>0</v>
      </c>
      <c r="S12" s="345">
        <f t="shared" si="1"/>
        <v>0</v>
      </c>
      <c r="T12" s="345">
        <f t="shared" si="1"/>
        <v>0</v>
      </c>
      <c r="U12" s="345">
        <f t="shared" si="1"/>
        <v>0</v>
      </c>
      <c r="V12" s="345">
        <f t="shared" ref="V12:W18" si="2">V$11</f>
        <v>0</v>
      </c>
      <c r="W12" s="345">
        <f t="shared" si="2"/>
        <v>0</v>
      </c>
      <c r="X12" s="337" t="s">
        <v>76</v>
      </c>
    </row>
    <row r="13" spans="1:24" x14ac:dyDescent="0.25">
      <c r="A13" s="5"/>
      <c r="B13" s="6"/>
      <c r="C13" s="6" t="str">
        <f>'Model výchozí (MV)'!C13</f>
        <v>7.3</v>
      </c>
      <c r="D13" s="6" t="str">
        <f>'Model výchozí (MV)'!D13</f>
        <v>Pokladní</v>
      </c>
      <c r="E13" s="30">
        <f t="shared" ref="E13:E18" si="3">E$11</f>
        <v>41801</v>
      </c>
      <c r="F13" s="30">
        <f t="shared" si="1"/>
        <v>0</v>
      </c>
      <c r="G13" s="345">
        <f t="shared" si="1"/>
        <v>0</v>
      </c>
      <c r="H13" s="345">
        <f t="shared" si="1"/>
        <v>0</v>
      </c>
      <c r="I13" s="345">
        <f t="shared" si="1"/>
        <v>0</v>
      </c>
      <c r="J13" s="345">
        <f t="shared" si="1"/>
        <v>0</v>
      </c>
      <c r="K13" s="345">
        <f t="shared" si="1"/>
        <v>0</v>
      </c>
      <c r="L13" s="345">
        <f t="shared" si="1"/>
        <v>0</v>
      </c>
      <c r="M13" s="345">
        <f t="shared" si="1"/>
        <v>0</v>
      </c>
      <c r="N13" s="345">
        <f t="shared" si="1"/>
        <v>0</v>
      </c>
      <c r="O13" s="345">
        <f t="shared" si="1"/>
        <v>0</v>
      </c>
      <c r="P13" s="345">
        <f t="shared" si="1"/>
        <v>0</v>
      </c>
      <c r="Q13" s="345">
        <f t="shared" si="1"/>
        <v>0</v>
      </c>
      <c r="R13" s="345">
        <f t="shared" si="1"/>
        <v>0</v>
      </c>
      <c r="S13" s="345">
        <f t="shared" si="1"/>
        <v>0</v>
      </c>
      <c r="T13" s="345">
        <f t="shared" si="1"/>
        <v>0</v>
      </c>
      <c r="U13" s="345">
        <f t="shared" si="1"/>
        <v>0</v>
      </c>
      <c r="V13" s="345">
        <f t="shared" si="2"/>
        <v>0</v>
      </c>
      <c r="W13" s="345">
        <f t="shared" si="2"/>
        <v>0</v>
      </c>
      <c r="X13" s="337" t="s">
        <v>76</v>
      </c>
    </row>
    <row r="14" spans="1:24" x14ac:dyDescent="0.25">
      <c r="A14" s="5"/>
      <c r="B14" s="6"/>
      <c r="C14" s="6" t="str">
        <f>'Model výchozí (MV)'!C14</f>
        <v>7.4</v>
      </c>
      <c r="D14" s="6" t="str">
        <f>'Model výchozí (MV)'!D14</f>
        <v>Ostatní zaměstnanci</v>
      </c>
      <c r="E14" s="30">
        <f t="shared" si="3"/>
        <v>41801</v>
      </c>
      <c r="F14" s="30">
        <f t="shared" si="1"/>
        <v>0</v>
      </c>
      <c r="G14" s="345">
        <f t="shared" si="1"/>
        <v>0</v>
      </c>
      <c r="H14" s="345">
        <f t="shared" si="1"/>
        <v>0</v>
      </c>
      <c r="I14" s="345">
        <f t="shared" si="1"/>
        <v>0</v>
      </c>
      <c r="J14" s="345">
        <f t="shared" si="1"/>
        <v>0</v>
      </c>
      <c r="K14" s="345">
        <f t="shared" si="1"/>
        <v>0</v>
      </c>
      <c r="L14" s="345">
        <f t="shared" si="1"/>
        <v>0</v>
      </c>
      <c r="M14" s="345">
        <f t="shared" si="1"/>
        <v>0</v>
      </c>
      <c r="N14" s="345">
        <f t="shared" si="1"/>
        <v>0</v>
      </c>
      <c r="O14" s="345">
        <f t="shared" si="1"/>
        <v>0</v>
      </c>
      <c r="P14" s="345">
        <f t="shared" si="1"/>
        <v>0</v>
      </c>
      <c r="Q14" s="345">
        <f t="shared" si="1"/>
        <v>0</v>
      </c>
      <c r="R14" s="345">
        <f t="shared" si="1"/>
        <v>0</v>
      </c>
      <c r="S14" s="345">
        <f t="shared" si="1"/>
        <v>0</v>
      </c>
      <c r="T14" s="345">
        <f t="shared" si="1"/>
        <v>0</v>
      </c>
      <c r="U14" s="345">
        <f t="shared" si="1"/>
        <v>0</v>
      </c>
      <c r="V14" s="345">
        <f t="shared" si="2"/>
        <v>0</v>
      </c>
      <c r="W14" s="345">
        <f t="shared" si="2"/>
        <v>0</v>
      </c>
      <c r="X14" s="337" t="s">
        <v>76</v>
      </c>
    </row>
    <row r="15" spans="1:24" x14ac:dyDescent="0.25">
      <c r="A15" s="5">
        <v>8</v>
      </c>
      <c r="B15" s="6" t="str">
        <f>'Model výchozí (MV)'!B15</f>
        <v>Sociální a zdravotní pojištění</v>
      </c>
      <c r="C15" s="112">
        <f>'Model výchozí (MV)'!C15</f>
        <v>8.1</v>
      </c>
      <c r="D15" s="6" t="str">
        <f>'Model výchozí (MV)'!D15</f>
        <v>Vlaková četa</v>
      </c>
      <c r="E15" s="30">
        <f t="shared" si="3"/>
        <v>41801</v>
      </c>
      <c r="F15" s="30">
        <f t="shared" si="1"/>
        <v>0</v>
      </c>
      <c r="G15" s="345">
        <f t="shared" si="1"/>
        <v>0</v>
      </c>
      <c r="H15" s="345">
        <f t="shared" si="1"/>
        <v>0</v>
      </c>
      <c r="I15" s="345">
        <f t="shared" si="1"/>
        <v>0</v>
      </c>
      <c r="J15" s="345">
        <f t="shared" si="1"/>
        <v>0</v>
      </c>
      <c r="K15" s="345">
        <f t="shared" si="1"/>
        <v>0</v>
      </c>
      <c r="L15" s="345">
        <f t="shared" si="1"/>
        <v>0</v>
      </c>
      <c r="M15" s="345">
        <f t="shared" si="1"/>
        <v>0</v>
      </c>
      <c r="N15" s="345">
        <f t="shared" si="1"/>
        <v>0</v>
      </c>
      <c r="O15" s="345">
        <f t="shared" si="1"/>
        <v>0</v>
      </c>
      <c r="P15" s="345">
        <f t="shared" si="1"/>
        <v>0</v>
      </c>
      <c r="Q15" s="345">
        <f t="shared" si="1"/>
        <v>0</v>
      </c>
      <c r="R15" s="345">
        <f t="shared" si="1"/>
        <v>0</v>
      </c>
      <c r="S15" s="345">
        <f t="shared" si="1"/>
        <v>0</v>
      </c>
      <c r="T15" s="345">
        <f t="shared" si="1"/>
        <v>0</v>
      </c>
      <c r="U15" s="345">
        <f t="shared" si="1"/>
        <v>0</v>
      </c>
      <c r="V15" s="345">
        <f t="shared" si="2"/>
        <v>0</v>
      </c>
      <c r="W15" s="345">
        <f t="shared" si="2"/>
        <v>0</v>
      </c>
      <c r="X15" s="337" t="s">
        <v>76</v>
      </c>
    </row>
    <row r="16" spans="1:24" x14ac:dyDescent="0.25">
      <c r="A16" s="5"/>
      <c r="B16" s="6"/>
      <c r="C16" s="6" t="str">
        <f>'Model výchozí (MV)'!C16</f>
        <v>8.2</v>
      </c>
      <c r="D16" s="6" t="str">
        <f>'Model výchozí (MV)'!D16</f>
        <v>Strojvedoucí</v>
      </c>
      <c r="E16" s="30">
        <f t="shared" si="3"/>
        <v>41801</v>
      </c>
      <c r="F16" s="30">
        <f t="shared" si="1"/>
        <v>0</v>
      </c>
      <c r="G16" s="345">
        <f t="shared" si="1"/>
        <v>0</v>
      </c>
      <c r="H16" s="345">
        <f t="shared" si="1"/>
        <v>0</v>
      </c>
      <c r="I16" s="345">
        <f t="shared" si="1"/>
        <v>0</v>
      </c>
      <c r="J16" s="345">
        <f t="shared" si="1"/>
        <v>0</v>
      </c>
      <c r="K16" s="345">
        <f t="shared" si="1"/>
        <v>0</v>
      </c>
      <c r="L16" s="345">
        <f t="shared" si="1"/>
        <v>0</v>
      </c>
      <c r="M16" s="345">
        <f t="shared" si="1"/>
        <v>0</v>
      </c>
      <c r="N16" s="345">
        <f t="shared" si="1"/>
        <v>0</v>
      </c>
      <c r="O16" s="345">
        <f t="shared" si="1"/>
        <v>0</v>
      </c>
      <c r="P16" s="345">
        <f t="shared" si="1"/>
        <v>0</v>
      </c>
      <c r="Q16" s="345">
        <f t="shared" si="1"/>
        <v>0</v>
      </c>
      <c r="R16" s="345">
        <f t="shared" si="1"/>
        <v>0</v>
      </c>
      <c r="S16" s="345">
        <f t="shared" si="1"/>
        <v>0</v>
      </c>
      <c r="T16" s="345">
        <f t="shared" si="1"/>
        <v>0</v>
      </c>
      <c r="U16" s="345">
        <f t="shared" si="1"/>
        <v>0</v>
      </c>
      <c r="V16" s="345">
        <f t="shared" si="2"/>
        <v>0</v>
      </c>
      <c r="W16" s="345">
        <f t="shared" si="2"/>
        <v>0</v>
      </c>
      <c r="X16" s="337" t="s">
        <v>76</v>
      </c>
    </row>
    <row r="17" spans="1:24" x14ac:dyDescent="0.25">
      <c r="A17" s="5"/>
      <c r="B17" s="6"/>
      <c r="C17" s="6" t="str">
        <f>'Model výchozí (MV)'!C17</f>
        <v>8.3</v>
      </c>
      <c r="D17" s="6" t="str">
        <f>'Model výchozí (MV)'!D17</f>
        <v>Pokladní</v>
      </c>
      <c r="E17" s="30">
        <f t="shared" si="3"/>
        <v>41801</v>
      </c>
      <c r="F17" s="30">
        <f t="shared" si="1"/>
        <v>0</v>
      </c>
      <c r="G17" s="345">
        <f t="shared" si="1"/>
        <v>0</v>
      </c>
      <c r="H17" s="345">
        <f t="shared" si="1"/>
        <v>0</v>
      </c>
      <c r="I17" s="345">
        <f t="shared" si="1"/>
        <v>0</v>
      </c>
      <c r="J17" s="345">
        <f t="shared" si="1"/>
        <v>0</v>
      </c>
      <c r="K17" s="345">
        <f t="shared" si="1"/>
        <v>0</v>
      </c>
      <c r="L17" s="345">
        <f t="shared" si="1"/>
        <v>0</v>
      </c>
      <c r="M17" s="345">
        <f t="shared" si="1"/>
        <v>0</v>
      </c>
      <c r="N17" s="345">
        <f t="shared" si="1"/>
        <v>0</v>
      </c>
      <c r="O17" s="345">
        <f t="shared" si="1"/>
        <v>0</v>
      </c>
      <c r="P17" s="345">
        <f t="shared" si="1"/>
        <v>0</v>
      </c>
      <c r="Q17" s="345">
        <f t="shared" si="1"/>
        <v>0</v>
      </c>
      <c r="R17" s="345">
        <f t="shared" si="1"/>
        <v>0</v>
      </c>
      <c r="S17" s="345">
        <f t="shared" si="1"/>
        <v>0</v>
      </c>
      <c r="T17" s="345">
        <f t="shared" si="1"/>
        <v>0</v>
      </c>
      <c r="U17" s="345">
        <f t="shared" si="1"/>
        <v>0</v>
      </c>
      <c r="V17" s="345">
        <f t="shared" si="2"/>
        <v>0</v>
      </c>
      <c r="W17" s="345">
        <f t="shared" si="2"/>
        <v>0</v>
      </c>
      <c r="X17" s="337" t="s">
        <v>76</v>
      </c>
    </row>
    <row r="18" spans="1:24" x14ac:dyDescent="0.25">
      <c r="A18" s="5"/>
      <c r="B18" s="6"/>
      <c r="C18" s="6" t="str">
        <f>'Model výchozí (MV)'!C18</f>
        <v>8.4</v>
      </c>
      <c r="D18" s="6" t="str">
        <f>'Model výchozí (MV)'!D18</f>
        <v>Ostatní zaměstnanci</v>
      </c>
      <c r="E18" s="30">
        <f t="shared" si="3"/>
        <v>41801</v>
      </c>
      <c r="F18" s="30">
        <f t="shared" si="1"/>
        <v>0</v>
      </c>
      <c r="G18" s="345">
        <f t="shared" si="1"/>
        <v>0</v>
      </c>
      <c r="H18" s="345">
        <f t="shared" si="1"/>
        <v>0</v>
      </c>
      <c r="I18" s="345">
        <f t="shared" si="1"/>
        <v>0</v>
      </c>
      <c r="J18" s="345">
        <f t="shared" si="1"/>
        <v>0</v>
      </c>
      <c r="K18" s="345">
        <f t="shared" si="1"/>
        <v>0</v>
      </c>
      <c r="L18" s="345">
        <f t="shared" si="1"/>
        <v>0</v>
      </c>
      <c r="M18" s="345">
        <f t="shared" si="1"/>
        <v>0</v>
      </c>
      <c r="N18" s="345">
        <f t="shared" si="1"/>
        <v>0</v>
      </c>
      <c r="O18" s="345">
        <f t="shared" si="1"/>
        <v>0</v>
      </c>
      <c r="P18" s="345">
        <f t="shared" si="1"/>
        <v>0</v>
      </c>
      <c r="Q18" s="345">
        <f t="shared" si="1"/>
        <v>0</v>
      </c>
      <c r="R18" s="345">
        <f t="shared" si="1"/>
        <v>0</v>
      </c>
      <c r="S18" s="345">
        <f t="shared" si="1"/>
        <v>0</v>
      </c>
      <c r="T18" s="345">
        <f t="shared" si="1"/>
        <v>0</v>
      </c>
      <c r="U18" s="345">
        <f t="shared" si="1"/>
        <v>0</v>
      </c>
      <c r="V18" s="345">
        <f t="shared" si="2"/>
        <v>0</v>
      </c>
      <c r="W18" s="345">
        <f t="shared" si="2"/>
        <v>0</v>
      </c>
      <c r="X18" s="337" t="s">
        <v>76</v>
      </c>
    </row>
    <row r="19" spans="1:24" x14ac:dyDescent="0.25">
      <c r="A19" s="5">
        <v>9</v>
      </c>
      <c r="B19" s="6" t="str">
        <f>'Model výchozí (MV)'!B19</f>
        <v>Cestovné</v>
      </c>
      <c r="C19" s="6"/>
      <c r="D19" s="6"/>
      <c r="E19" s="341">
        <f>E$4</f>
        <v>151.4</v>
      </c>
      <c r="F19" s="341">
        <f>F$4</f>
        <v>0</v>
      </c>
      <c r="G19" s="341">
        <f t="shared" ref="G19:W19" si="4">G$4</f>
        <v>0</v>
      </c>
      <c r="H19" s="342">
        <f t="shared" si="4"/>
        <v>0</v>
      </c>
      <c r="I19" s="342">
        <f t="shared" si="4"/>
        <v>0</v>
      </c>
      <c r="J19" s="342">
        <f t="shared" si="4"/>
        <v>0</v>
      </c>
      <c r="K19" s="342">
        <f t="shared" si="4"/>
        <v>0</v>
      </c>
      <c r="L19" s="342">
        <f t="shared" si="4"/>
        <v>0</v>
      </c>
      <c r="M19" s="342">
        <f t="shared" si="4"/>
        <v>0</v>
      </c>
      <c r="N19" s="342">
        <f t="shared" si="4"/>
        <v>0</v>
      </c>
      <c r="O19" s="342">
        <f t="shared" si="4"/>
        <v>0</v>
      </c>
      <c r="P19" s="342">
        <f t="shared" si="4"/>
        <v>0</v>
      </c>
      <c r="Q19" s="342">
        <f t="shared" si="4"/>
        <v>0</v>
      </c>
      <c r="R19" s="342">
        <f t="shared" si="4"/>
        <v>0</v>
      </c>
      <c r="S19" s="342">
        <f t="shared" si="4"/>
        <v>0</v>
      </c>
      <c r="T19" s="342">
        <f t="shared" si="4"/>
        <v>0</v>
      </c>
      <c r="U19" s="342">
        <f t="shared" si="4"/>
        <v>0</v>
      </c>
      <c r="V19" s="342">
        <f t="shared" si="4"/>
        <v>0</v>
      </c>
      <c r="W19" s="342">
        <f t="shared" si="4"/>
        <v>0</v>
      </c>
      <c r="X19" s="337" t="s">
        <v>77</v>
      </c>
    </row>
    <row r="20" spans="1:24" x14ac:dyDescent="0.25">
      <c r="A20" s="5">
        <v>10</v>
      </c>
      <c r="B20" s="6" t="str">
        <f>'Model výchozí (MV)'!B20</f>
        <v>Úhrada za použití dopravní cesty</v>
      </c>
      <c r="C20" s="6"/>
      <c r="D20" s="6"/>
      <c r="E20" s="346">
        <v>1</v>
      </c>
      <c r="F20" s="343">
        <v>1</v>
      </c>
      <c r="G20" s="343">
        <v>1</v>
      </c>
      <c r="H20" s="343">
        <v>1</v>
      </c>
      <c r="I20" s="343">
        <v>1</v>
      </c>
      <c r="J20" s="343">
        <v>1</v>
      </c>
      <c r="K20" s="343">
        <v>1</v>
      </c>
      <c r="L20" s="343">
        <v>1</v>
      </c>
      <c r="M20" s="343">
        <v>1</v>
      </c>
      <c r="N20" s="343">
        <v>1</v>
      </c>
      <c r="O20" s="343">
        <v>1</v>
      </c>
      <c r="P20" s="343">
        <v>1</v>
      </c>
      <c r="Q20" s="343">
        <v>1</v>
      </c>
      <c r="R20" s="343">
        <v>1</v>
      </c>
      <c r="S20" s="343">
        <v>1</v>
      </c>
      <c r="T20" s="343">
        <v>1</v>
      </c>
      <c r="U20" s="343">
        <v>1</v>
      </c>
      <c r="V20" s="343">
        <v>1</v>
      </c>
      <c r="W20" s="343">
        <v>1</v>
      </c>
      <c r="X20" s="344" t="s">
        <v>75</v>
      </c>
    </row>
    <row r="21" spans="1:24" x14ac:dyDescent="0.25">
      <c r="A21" s="5">
        <v>11</v>
      </c>
      <c r="B21" s="6" t="str">
        <f>'Model výchozí (MV)'!B21</f>
        <v>Úhrada za použití ostatní infrastruktury</v>
      </c>
      <c r="C21" s="6"/>
      <c r="D21" s="6"/>
      <c r="E21" s="346">
        <v>1</v>
      </c>
      <c r="F21" s="343">
        <v>1</v>
      </c>
      <c r="G21" s="343">
        <v>1</v>
      </c>
      <c r="H21" s="343">
        <v>1</v>
      </c>
      <c r="I21" s="343">
        <v>1</v>
      </c>
      <c r="J21" s="343">
        <v>1</v>
      </c>
      <c r="K21" s="343">
        <v>1</v>
      </c>
      <c r="L21" s="343">
        <v>1</v>
      </c>
      <c r="M21" s="343">
        <v>1</v>
      </c>
      <c r="N21" s="343">
        <v>1</v>
      </c>
      <c r="O21" s="343">
        <v>1</v>
      </c>
      <c r="P21" s="343">
        <v>1</v>
      </c>
      <c r="Q21" s="343">
        <v>1</v>
      </c>
      <c r="R21" s="343">
        <v>1</v>
      </c>
      <c r="S21" s="343">
        <v>1</v>
      </c>
      <c r="T21" s="343">
        <v>1</v>
      </c>
      <c r="U21" s="343">
        <v>1</v>
      </c>
      <c r="V21" s="343">
        <v>1</v>
      </c>
      <c r="W21" s="343">
        <v>1</v>
      </c>
      <c r="X21" s="344" t="s">
        <v>75</v>
      </c>
    </row>
    <row r="22" spans="1:24" x14ac:dyDescent="0.25">
      <c r="A22" s="5">
        <v>12</v>
      </c>
      <c r="B22" s="6" t="str">
        <f>'Model výchozí (MV)'!B22</f>
        <v>Ostatní přímé náklady</v>
      </c>
      <c r="C22" s="6" t="str">
        <f>'Model výchozí (MV)'!C22</f>
        <v>12.1</v>
      </c>
      <c r="D22" s="6" t="str">
        <f>'Model výchozí (MV)'!D22</f>
        <v>Finanční náklady</v>
      </c>
      <c r="E22" s="346">
        <v>1</v>
      </c>
      <c r="F22" s="343">
        <v>1</v>
      </c>
      <c r="G22" s="343">
        <v>1</v>
      </c>
      <c r="H22" s="343">
        <v>1</v>
      </c>
      <c r="I22" s="343">
        <v>1</v>
      </c>
      <c r="J22" s="343">
        <v>1</v>
      </c>
      <c r="K22" s="343">
        <v>1</v>
      </c>
      <c r="L22" s="343">
        <v>1</v>
      </c>
      <c r="M22" s="343">
        <v>1</v>
      </c>
      <c r="N22" s="343">
        <v>1</v>
      </c>
      <c r="O22" s="343">
        <v>1</v>
      </c>
      <c r="P22" s="343">
        <v>1</v>
      </c>
      <c r="Q22" s="343">
        <v>1</v>
      </c>
      <c r="R22" s="343">
        <v>1</v>
      </c>
      <c r="S22" s="343">
        <v>1</v>
      </c>
      <c r="T22" s="343">
        <v>1</v>
      </c>
      <c r="U22" s="343">
        <v>1</v>
      </c>
      <c r="V22" s="343">
        <v>1</v>
      </c>
      <c r="W22" s="343">
        <v>1</v>
      </c>
      <c r="X22" s="344" t="s">
        <v>75</v>
      </c>
    </row>
    <row r="23" spans="1:24" x14ac:dyDescent="0.25">
      <c r="A23" s="5"/>
      <c r="B23" s="6"/>
      <c r="C23" s="6" t="str">
        <f>'Model výchozí (MV)'!C23</f>
        <v>12.2</v>
      </c>
      <c r="D23" s="6" t="str">
        <f>'Model výchozí (MV)'!D23</f>
        <v>Ostatní</v>
      </c>
      <c r="E23" s="341">
        <f t="shared" ref="E23:E26" si="5">E$4</f>
        <v>151.4</v>
      </c>
      <c r="F23" s="341">
        <f t="shared" ref="F23:U26" si="6">F$4</f>
        <v>0</v>
      </c>
      <c r="G23" s="341">
        <f t="shared" si="6"/>
        <v>0</v>
      </c>
      <c r="H23" s="342">
        <f t="shared" si="6"/>
        <v>0</v>
      </c>
      <c r="I23" s="342">
        <f t="shared" si="6"/>
        <v>0</v>
      </c>
      <c r="J23" s="342">
        <f t="shared" si="6"/>
        <v>0</v>
      </c>
      <c r="K23" s="342">
        <f t="shared" si="6"/>
        <v>0</v>
      </c>
      <c r="L23" s="342">
        <f t="shared" si="6"/>
        <v>0</v>
      </c>
      <c r="M23" s="342">
        <f t="shared" si="6"/>
        <v>0</v>
      </c>
      <c r="N23" s="342">
        <f t="shared" si="6"/>
        <v>0</v>
      </c>
      <c r="O23" s="342">
        <f t="shared" si="6"/>
        <v>0</v>
      </c>
      <c r="P23" s="342">
        <f t="shared" si="6"/>
        <v>0</v>
      </c>
      <c r="Q23" s="342">
        <f t="shared" si="6"/>
        <v>0</v>
      </c>
      <c r="R23" s="342">
        <f t="shared" si="6"/>
        <v>0</v>
      </c>
      <c r="S23" s="342">
        <f t="shared" si="6"/>
        <v>0</v>
      </c>
      <c r="T23" s="342">
        <f t="shared" si="6"/>
        <v>0</v>
      </c>
      <c r="U23" s="342">
        <f t="shared" si="6"/>
        <v>0</v>
      </c>
      <c r="V23" s="342">
        <f t="shared" ref="V23:W26" si="7">V$4</f>
        <v>0</v>
      </c>
      <c r="W23" s="342">
        <f t="shared" si="7"/>
        <v>0</v>
      </c>
      <c r="X23" s="337" t="s">
        <v>77</v>
      </c>
    </row>
    <row r="24" spans="1:24" x14ac:dyDescent="0.25">
      <c r="A24" s="5">
        <v>13</v>
      </c>
      <c r="B24" s="6" t="str">
        <f>'Model výchozí (MV)'!B24</f>
        <v>Ostatní služby</v>
      </c>
      <c r="C24" s="6"/>
      <c r="D24" s="6"/>
      <c r="E24" s="341">
        <f t="shared" si="5"/>
        <v>151.4</v>
      </c>
      <c r="F24" s="341">
        <f t="shared" si="6"/>
        <v>0</v>
      </c>
      <c r="G24" s="341">
        <f t="shared" si="6"/>
        <v>0</v>
      </c>
      <c r="H24" s="342">
        <f t="shared" si="6"/>
        <v>0</v>
      </c>
      <c r="I24" s="342">
        <f t="shared" si="6"/>
        <v>0</v>
      </c>
      <c r="J24" s="342">
        <f t="shared" si="6"/>
        <v>0</v>
      </c>
      <c r="K24" s="342">
        <f t="shared" si="6"/>
        <v>0</v>
      </c>
      <c r="L24" s="342">
        <f t="shared" si="6"/>
        <v>0</v>
      </c>
      <c r="M24" s="342">
        <f t="shared" si="6"/>
        <v>0</v>
      </c>
      <c r="N24" s="342">
        <f t="shared" si="6"/>
        <v>0</v>
      </c>
      <c r="O24" s="342">
        <f t="shared" si="6"/>
        <v>0</v>
      </c>
      <c r="P24" s="342">
        <f t="shared" si="6"/>
        <v>0</v>
      </c>
      <c r="Q24" s="342">
        <f t="shared" si="6"/>
        <v>0</v>
      </c>
      <c r="R24" s="342">
        <f t="shared" si="6"/>
        <v>0</v>
      </c>
      <c r="S24" s="342">
        <f t="shared" si="6"/>
        <v>0</v>
      </c>
      <c r="T24" s="342">
        <f t="shared" si="6"/>
        <v>0</v>
      </c>
      <c r="U24" s="342">
        <f t="shared" si="6"/>
        <v>0</v>
      </c>
      <c r="V24" s="342">
        <f t="shared" si="7"/>
        <v>0</v>
      </c>
      <c r="W24" s="342">
        <f t="shared" si="7"/>
        <v>0</v>
      </c>
      <c r="X24" s="337" t="s">
        <v>77</v>
      </c>
    </row>
    <row r="25" spans="1:24" x14ac:dyDescent="0.25">
      <c r="A25" s="5">
        <v>14</v>
      </c>
      <c r="B25" s="6" t="str">
        <f>'Model výchozí (MV)'!B25</f>
        <v>Provozní režie</v>
      </c>
      <c r="C25" s="6"/>
      <c r="D25" s="6"/>
      <c r="E25" s="341">
        <f t="shared" si="5"/>
        <v>151.4</v>
      </c>
      <c r="F25" s="341">
        <f t="shared" si="6"/>
        <v>0</v>
      </c>
      <c r="G25" s="341">
        <f t="shared" si="6"/>
        <v>0</v>
      </c>
      <c r="H25" s="342">
        <f t="shared" si="6"/>
        <v>0</v>
      </c>
      <c r="I25" s="342">
        <f t="shared" si="6"/>
        <v>0</v>
      </c>
      <c r="J25" s="342">
        <f t="shared" si="6"/>
        <v>0</v>
      </c>
      <c r="K25" s="342">
        <f t="shared" si="6"/>
        <v>0</v>
      </c>
      <c r="L25" s="342">
        <f t="shared" si="6"/>
        <v>0</v>
      </c>
      <c r="M25" s="342">
        <f t="shared" si="6"/>
        <v>0</v>
      </c>
      <c r="N25" s="342">
        <f t="shared" si="6"/>
        <v>0</v>
      </c>
      <c r="O25" s="342">
        <f t="shared" si="6"/>
        <v>0</v>
      </c>
      <c r="P25" s="342">
        <f t="shared" si="6"/>
        <v>0</v>
      </c>
      <c r="Q25" s="342">
        <f t="shared" si="6"/>
        <v>0</v>
      </c>
      <c r="R25" s="342">
        <f t="shared" si="6"/>
        <v>0</v>
      </c>
      <c r="S25" s="342">
        <f t="shared" si="6"/>
        <v>0</v>
      </c>
      <c r="T25" s="342">
        <f t="shared" si="6"/>
        <v>0</v>
      </c>
      <c r="U25" s="342">
        <f t="shared" si="6"/>
        <v>0</v>
      </c>
      <c r="V25" s="342">
        <f t="shared" si="7"/>
        <v>0</v>
      </c>
      <c r="W25" s="342">
        <f t="shared" si="7"/>
        <v>0</v>
      </c>
      <c r="X25" s="337" t="s">
        <v>77</v>
      </c>
    </row>
    <row r="26" spans="1:24" x14ac:dyDescent="0.25">
      <c r="A26" s="5">
        <v>15</v>
      </c>
      <c r="B26" s="6" t="str">
        <f>'Model výchozí (MV)'!B26</f>
        <v>Správní režie</v>
      </c>
      <c r="C26" s="6"/>
      <c r="D26" s="6"/>
      <c r="E26" s="341">
        <f t="shared" si="5"/>
        <v>151.4</v>
      </c>
      <c r="F26" s="341">
        <f t="shared" si="6"/>
        <v>0</v>
      </c>
      <c r="G26" s="341">
        <f t="shared" si="6"/>
        <v>0</v>
      </c>
      <c r="H26" s="342">
        <f t="shared" si="6"/>
        <v>0</v>
      </c>
      <c r="I26" s="342">
        <f t="shared" si="6"/>
        <v>0</v>
      </c>
      <c r="J26" s="342">
        <f t="shared" si="6"/>
        <v>0</v>
      </c>
      <c r="K26" s="342">
        <f t="shared" si="6"/>
        <v>0</v>
      </c>
      <c r="L26" s="342">
        <f t="shared" si="6"/>
        <v>0</v>
      </c>
      <c r="M26" s="342">
        <f t="shared" si="6"/>
        <v>0</v>
      </c>
      <c r="N26" s="342">
        <f t="shared" si="6"/>
        <v>0</v>
      </c>
      <c r="O26" s="342">
        <f t="shared" si="6"/>
        <v>0</v>
      </c>
      <c r="P26" s="342">
        <f t="shared" si="6"/>
        <v>0</v>
      </c>
      <c r="Q26" s="342">
        <f t="shared" si="6"/>
        <v>0</v>
      </c>
      <c r="R26" s="342">
        <f t="shared" si="6"/>
        <v>0</v>
      </c>
      <c r="S26" s="342">
        <f t="shared" si="6"/>
        <v>0</v>
      </c>
      <c r="T26" s="342">
        <f t="shared" si="6"/>
        <v>0</v>
      </c>
      <c r="U26" s="342">
        <f t="shared" si="6"/>
        <v>0</v>
      </c>
      <c r="V26" s="342">
        <f t="shared" si="7"/>
        <v>0</v>
      </c>
      <c r="W26" s="342">
        <f t="shared" si="7"/>
        <v>0</v>
      </c>
      <c r="X26" s="337" t="s">
        <v>77</v>
      </c>
    </row>
    <row r="27" spans="1:24" ht="15.75" thickBot="1" x14ac:dyDescent="0.3">
      <c r="A27" s="347">
        <v>22</v>
      </c>
      <c r="B27" s="56" t="str">
        <f>'Model výchozí (MV)'!B27</f>
        <v>Čistý příjem</v>
      </c>
      <c r="C27" s="56"/>
      <c r="D27" s="56"/>
      <c r="E27" s="348">
        <v>1</v>
      </c>
      <c r="F27" s="349">
        <v>1</v>
      </c>
      <c r="G27" s="349">
        <v>1</v>
      </c>
      <c r="H27" s="349">
        <v>1</v>
      </c>
      <c r="I27" s="349">
        <v>1</v>
      </c>
      <c r="J27" s="349">
        <v>1</v>
      </c>
      <c r="K27" s="349">
        <v>1</v>
      </c>
      <c r="L27" s="349">
        <v>1</v>
      </c>
      <c r="M27" s="349">
        <v>1</v>
      </c>
      <c r="N27" s="349">
        <v>1</v>
      </c>
      <c r="O27" s="349">
        <v>1</v>
      </c>
      <c r="P27" s="349">
        <v>1</v>
      </c>
      <c r="Q27" s="349">
        <v>1</v>
      </c>
      <c r="R27" s="349">
        <v>1</v>
      </c>
      <c r="S27" s="349">
        <v>1</v>
      </c>
      <c r="T27" s="349">
        <v>1</v>
      </c>
      <c r="U27" s="349">
        <v>1</v>
      </c>
      <c r="V27" s="349">
        <v>1</v>
      </c>
      <c r="W27" s="349">
        <v>1</v>
      </c>
      <c r="X27" s="350" t="s">
        <v>75</v>
      </c>
    </row>
  </sheetData>
  <sheetProtection algorithmName="SHA-512" hashValue="H3bDQFVwX+2vChshoOZ+jOgVsrtVpLMLTenMOSFk7PLGfT/U4HaiJddoiMI9Yr3gq31ovr6vyk05fTz9aZd+Jw==" saltValue="uQ7LIQnJsyma9upkovt6vQ==" spinCount="100000" sheet="1" objects="1" scenarios="1"/>
  <hyperlinks>
    <hyperlink ref="X3" r:id="rId1" xr:uid="{BE7C7FD4-54AD-40D6-9C1D-F61310688C35}"/>
    <hyperlink ref="X4" r:id="rId2" xr:uid="{96493B39-57EB-4820-A6FC-AC79066000A5}"/>
    <hyperlink ref="X19" r:id="rId3" xr:uid="{3E7EDA7C-58F3-49D3-860B-2FD5DC65829B}"/>
    <hyperlink ref="X23:X26" r:id="rId4" display="Index spotřebitelských cen" xr:uid="{AFBFE02D-D377-40D8-88C1-040FEE90C9E6}"/>
    <hyperlink ref="X6" r:id="rId5" xr:uid="{A99034D9-5C38-4E6C-A60A-43E162200762}"/>
    <hyperlink ref="X5" r:id="rId6" xr:uid="{E46CFF3A-F0DA-4F88-912D-DDF92C85473C}"/>
    <hyperlink ref="X7" r:id="rId7" xr:uid="{A4236391-C2D5-4C7F-A639-DE91397B0706}"/>
    <hyperlink ref="X11:X18" r:id="rId8" display="Průměrná hrubá měsíční mzda podle odvětví - doprava a skladování" xr:uid="{121A111F-4DCA-4859-AA99-06D6DBAFBBC5}"/>
  </hyperlinks>
  <pageMargins left="0.70866141732283472" right="0.70866141732283472" top="0.78740157480314965" bottom="0.78740157480314965" header="0.31496062992125984" footer="0.31496062992125984"/>
  <pageSetup paperSize="8" orientation="landscape" r:id="rId9"/>
  <headerFooter>
    <oddFooter>&amp;L&amp;F&amp;C&amp;A&amp;Rstránka &amp;P</oddFooter>
  </headerFooter>
  <ignoredErrors>
    <ignoredError sqref="E12:W18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Y30"/>
  <sheetViews>
    <sheetView showGridLines="0" zoomScaleNormal="100" workbookViewId="0">
      <pane xSplit="4" topLeftCell="E1" activePane="topRight" state="frozen"/>
      <selection pane="topRight" activeCell="E3" sqref="E3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5" width="10.7109375" customWidth="1"/>
    <col min="26" max="16384" width="9.140625" hidden="1"/>
  </cols>
  <sheetData>
    <row r="1" spans="1:25" x14ac:dyDescent="0.25">
      <c r="A1" s="27" t="s">
        <v>78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400"/>
    </row>
    <row r="2" spans="1:25" ht="15.75" thickBot="1" x14ac:dyDescent="0.3">
      <c r="A2" s="10" t="s">
        <v>79</v>
      </c>
      <c r="B2" s="11"/>
      <c r="C2" s="12"/>
      <c r="D2" s="110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v>0</v>
      </c>
      <c r="F3" s="83">
        <v>0</v>
      </c>
      <c r="G3" s="83">
        <v>0</v>
      </c>
      <c r="H3" s="83">
        <v>0</v>
      </c>
      <c r="I3" s="83">
        <v>0</v>
      </c>
      <c r="J3" s="83">
        <v>0</v>
      </c>
      <c r="K3" s="83">
        <v>0</v>
      </c>
      <c r="L3" s="83">
        <v>0</v>
      </c>
      <c r="M3" s="83">
        <v>0</v>
      </c>
      <c r="N3" s="83">
        <v>0</v>
      </c>
      <c r="O3" s="83">
        <v>0</v>
      </c>
      <c r="P3" s="83">
        <v>0</v>
      </c>
      <c r="Q3" s="83">
        <v>0</v>
      </c>
      <c r="R3" s="83">
        <v>0</v>
      </c>
      <c r="S3" s="83">
        <v>0</v>
      </c>
      <c r="T3" s="82">
        <f t="shared" ref="T3:T29" si="0">SUM(E3:S3)</f>
        <v>0</v>
      </c>
      <c r="U3" s="91">
        <f t="shared" ref="U3:U28" si="1">IFERROR(AVERAGE(E3:S3),0)</f>
        <v>0</v>
      </c>
      <c r="V3" s="154">
        <f>'Model výchozí (MV)'!V3</f>
        <v>0</v>
      </c>
      <c r="W3" s="154">
        <f>'Model výchozí (MV)'!W3</f>
        <v>0</v>
      </c>
      <c r="X3" s="154">
        <f>'Model výchozí (MV)'!Y3</f>
        <v>0</v>
      </c>
      <c r="Y3" s="79">
        <f>'Model výchozí (MV)'!Z3</f>
        <v>1</v>
      </c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v>0</v>
      </c>
      <c r="F4" s="90">
        <v>0</v>
      </c>
      <c r="G4" s="90">
        <v>0</v>
      </c>
      <c r="H4" s="90">
        <v>0</v>
      </c>
      <c r="I4" s="90">
        <v>0</v>
      </c>
      <c r="J4" s="90">
        <v>0</v>
      </c>
      <c r="K4" s="90">
        <v>0</v>
      </c>
      <c r="L4" s="90">
        <v>0</v>
      </c>
      <c r="M4" s="90">
        <v>0</v>
      </c>
      <c r="N4" s="90">
        <v>0</v>
      </c>
      <c r="O4" s="90">
        <v>0</v>
      </c>
      <c r="P4" s="90">
        <v>0</v>
      </c>
      <c r="Q4" s="90">
        <v>0</v>
      </c>
      <c r="R4" s="90">
        <v>0</v>
      </c>
      <c r="S4" s="90">
        <v>0</v>
      </c>
      <c r="T4" s="92">
        <f t="shared" si="0"/>
        <v>0</v>
      </c>
      <c r="U4" s="93">
        <f t="shared" si="1"/>
        <v>0</v>
      </c>
      <c r="V4" s="74">
        <f>'Model výchozí (MV)'!V4</f>
        <v>0</v>
      </c>
      <c r="W4" s="74">
        <f>'Model výchozí (MV)'!W4</f>
        <v>0</v>
      </c>
      <c r="X4" s="74">
        <f>'Model výchozí (MV)'!Y4</f>
        <v>0</v>
      </c>
      <c r="Y4" s="68">
        <f>'Model výchozí (MV)'!Z4</f>
        <v>1</v>
      </c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v>0</v>
      </c>
      <c r="F5" s="90">
        <v>0</v>
      </c>
      <c r="G5" s="90">
        <v>0</v>
      </c>
      <c r="H5" s="90">
        <v>0</v>
      </c>
      <c r="I5" s="90">
        <v>0</v>
      </c>
      <c r="J5" s="90">
        <v>0</v>
      </c>
      <c r="K5" s="90">
        <v>0</v>
      </c>
      <c r="L5" s="90">
        <v>0</v>
      </c>
      <c r="M5" s="90">
        <v>0</v>
      </c>
      <c r="N5" s="90">
        <v>0</v>
      </c>
      <c r="O5" s="90">
        <v>0</v>
      </c>
      <c r="P5" s="90">
        <v>0</v>
      </c>
      <c r="Q5" s="90">
        <v>0</v>
      </c>
      <c r="R5" s="90">
        <v>0</v>
      </c>
      <c r="S5" s="90">
        <v>0</v>
      </c>
      <c r="T5" s="92">
        <f t="shared" si="0"/>
        <v>0</v>
      </c>
      <c r="U5" s="93">
        <f t="shared" si="1"/>
        <v>0</v>
      </c>
      <c r="V5" s="74">
        <f>'Model výchozí (MV)'!V5</f>
        <v>0</v>
      </c>
      <c r="W5" s="74">
        <f>'Model výchozí (MV)'!W5</f>
        <v>0</v>
      </c>
      <c r="X5" s="74">
        <f>'Model výchozí (MV)'!Y5</f>
        <v>0</v>
      </c>
      <c r="Y5" s="68">
        <f>'Model výchozí (MV)'!Z5</f>
        <v>1</v>
      </c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v>0</v>
      </c>
      <c r="F6" s="90">
        <v>0</v>
      </c>
      <c r="G6" s="90">
        <v>0</v>
      </c>
      <c r="H6" s="90">
        <v>0</v>
      </c>
      <c r="I6" s="90">
        <v>0</v>
      </c>
      <c r="J6" s="90">
        <v>0</v>
      </c>
      <c r="K6" s="90">
        <v>0</v>
      </c>
      <c r="L6" s="90">
        <v>0</v>
      </c>
      <c r="M6" s="90">
        <v>0</v>
      </c>
      <c r="N6" s="90">
        <v>0</v>
      </c>
      <c r="O6" s="90">
        <v>0</v>
      </c>
      <c r="P6" s="90">
        <v>0</v>
      </c>
      <c r="Q6" s="90">
        <v>0</v>
      </c>
      <c r="R6" s="90">
        <v>0</v>
      </c>
      <c r="S6" s="90">
        <v>0</v>
      </c>
      <c r="T6" s="92">
        <f t="shared" si="0"/>
        <v>0</v>
      </c>
      <c r="U6" s="93">
        <f t="shared" si="1"/>
        <v>0</v>
      </c>
      <c r="V6" s="74">
        <f>'Model výchozí (MV)'!V6</f>
        <v>0</v>
      </c>
      <c r="W6" s="74">
        <f>'Model výchozí (MV)'!W6</f>
        <v>0</v>
      </c>
      <c r="X6" s="74">
        <f>'Model výchozí (MV)'!Y6</f>
        <v>0</v>
      </c>
      <c r="Y6" s="68">
        <f>'Model výchozí (MV)'!Z6</f>
        <v>1</v>
      </c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0</v>
      </c>
      <c r="P7" s="90">
        <v>0</v>
      </c>
      <c r="Q7" s="90">
        <v>0</v>
      </c>
      <c r="R7" s="90">
        <v>0</v>
      </c>
      <c r="S7" s="90">
        <v>0</v>
      </c>
      <c r="T7" s="92">
        <f t="shared" si="0"/>
        <v>0</v>
      </c>
      <c r="U7" s="93">
        <f t="shared" si="1"/>
        <v>0</v>
      </c>
      <c r="V7" s="74">
        <f>'Model výchozí (MV)'!V7</f>
        <v>0</v>
      </c>
      <c r="W7" s="74">
        <f>'Model výchozí (MV)'!W7</f>
        <v>0</v>
      </c>
      <c r="X7" s="74">
        <f>'Model výchozí (MV)'!Y7</f>
        <v>0</v>
      </c>
      <c r="Y7" s="68">
        <f>'Model výchozí (MV)'!Z7</f>
        <v>1</v>
      </c>
    </row>
    <row r="8" spans="1:2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92">
        <f t="shared" si="0"/>
        <v>0</v>
      </c>
      <c r="U8" s="93">
        <f t="shared" si="1"/>
        <v>0</v>
      </c>
      <c r="V8" s="74">
        <f>'Model výchozí (MV)'!V8</f>
        <v>0</v>
      </c>
      <c r="W8" s="74">
        <f>'Model výchozí (MV)'!W8</f>
        <v>0</v>
      </c>
      <c r="X8" s="74">
        <f>'Model výchozí (MV)'!Y8</f>
        <v>1</v>
      </c>
      <c r="Y8" s="68">
        <f>'Model výchozí (MV)'!Z8</f>
        <v>0</v>
      </c>
    </row>
    <row r="9" spans="1:2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92">
        <f t="shared" si="0"/>
        <v>0</v>
      </c>
      <c r="U9" s="93">
        <f t="shared" si="1"/>
        <v>0</v>
      </c>
      <c r="V9" s="74">
        <f>'Model výchozí (MV)'!V9</f>
        <v>0</v>
      </c>
      <c r="W9" s="74">
        <f>'Model výchozí (MV)'!W9</f>
        <v>0</v>
      </c>
      <c r="X9" s="74">
        <f>'Model výchozí (MV)'!Y9</f>
        <v>0</v>
      </c>
      <c r="Y9" s="68">
        <f>'Model výchozí (MV)'!Z9</f>
        <v>1</v>
      </c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92">
        <f t="shared" si="0"/>
        <v>0</v>
      </c>
      <c r="U10" s="93">
        <f t="shared" si="1"/>
        <v>0</v>
      </c>
      <c r="V10" s="74">
        <f>'Model výchozí (MV)'!V10</f>
        <v>0</v>
      </c>
      <c r="W10" s="74">
        <f>'Model výchozí (MV)'!W10</f>
        <v>0</v>
      </c>
      <c r="X10" s="74">
        <f>'Model výchozí (MV)'!Y10</f>
        <v>1</v>
      </c>
      <c r="Y10" s="68">
        <f>'Model výchozí (MV)'!Z10</f>
        <v>0</v>
      </c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v>0</v>
      </c>
      <c r="F11" s="90">
        <v>0</v>
      </c>
      <c r="G11" s="90">
        <v>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>
        <v>0</v>
      </c>
      <c r="N11" s="90">
        <v>0</v>
      </c>
      <c r="O11" s="90">
        <v>0</v>
      </c>
      <c r="P11" s="90">
        <v>0</v>
      </c>
      <c r="Q11" s="90">
        <v>0</v>
      </c>
      <c r="R11" s="90">
        <v>0</v>
      </c>
      <c r="S11" s="90">
        <v>0</v>
      </c>
      <c r="T11" s="92">
        <f t="shared" si="0"/>
        <v>0</v>
      </c>
      <c r="U11" s="93">
        <f t="shared" si="1"/>
        <v>0</v>
      </c>
      <c r="V11" s="74">
        <f>'Model výchozí (MV)'!V11</f>
        <v>0</v>
      </c>
      <c r="W11" s="74">
        <f>'Model výchozí (MV)'!W11</f>
        <v>0</v>
      </c>
      <c r="X11" s="74">
        <f>'Model výchozí (MV)'!Y11</f>
        <v>0</v>
      </c>
      <c r="Y11" s="68">
        <f>'Model výchozí (MV)'!Z11</f>
        <v>1</v>
      </c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2">
        <f t="shared" si="0"/>
        <v>0</v>
      </c>
      <c r="U12" s="93">
        <f t="shared" si="1"/>
        <v>0</v>
      </c>
      <c r="V12" s="74">
        <f>'Model výchozí (MV)'!V12</f>
        <v>0</v>
      </c>
      <c r="W12" s="74">
        <f>'Model výchozí (MV)'!W12</f>
        <v>0</v>
      </c>
      <c r="X12" s="74">
        <f>'Model výchozí (MV)'!Y12</f>
        <v>0</v>
      </c>
      <c r="Y12" s="68">
        <f>'Model výchozí (MV)'!Z12</f>
        <v>1</v>
      </c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2">
        <f t="shared" si="0"/>
        <v>0</v>
      </c>
      <c r="U13" s="93">
        <f t="shared" si="1"/>
        <v>0</v>
      </c>
      <c r="V13" s="74">
        <f>'Model výchozí (MV)'!V13</f>
        <v>0</v>
      </c>
      <c r="W13" s="74">
        <f>'Model výchozí (MV)'!W13</f>
        <v>0</v>
      </c>
      <c r="X13" s="74">
        <f>'Model výchozí (MV)'!Y13</f>
        <v>0</v>
      </c>
      <c r="Y13" s="68">
        <f>'Model výchozí (MV)'!Z13</f>
        <v>1</v>
      </c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2">
        <f t="shared" si="0"/>
        <v>0</v>
      </c>
      <c r="U14" s="93">
        <f t="shared" si="1"/>
        <v>0</v>
      </c>
      <c r="V14" s="74">
        <f>'Model výchozí (MV)'!V14</f>
        <v>0</v>
      </c>
      <c r="W14" s="74">
        <f>'Model výchozí (MV)'!W14</f>
        <v>0</v>
      </c>
      <c r="X14" s="74">
        <f>'Model výchozí (MV)'!Y14</f>
        <v>0</v>
      </c>
      <c r="Y14" s="68">
        <f>'Model výchozí (MV)'!Z14</f>
        <v>1</v>
      </c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92">
        <f t="shared" si="0"/>
        <v>0</v>
      </c>
      <c r="U15" s="93">
        <f t="shared" si="1"/>
        <v>0</v>
      </c>
      <c r="V15" s="74">
        <f>'Model výchozí (MV)'!V15</f>
        <v>0</v>
      </c>
      <c r="W15" s="74">
        <f>'Model výchozí (MV)'!W15</f>
        <v>0</v>
      </c>
      <c r="X15" s="74">
        <f>'Model výchozí (MV)'!Y15</f>
        <v>0</v>
      </c>
      <c r="Y15" s="68">
        <f>'Model výchozí (MV)'!Z15</f>
        <v>1</v>
      </c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  <c r="P16" s="90">
        <v>0</v>
      </c>
      <c r="Q16" s="90">
        <v>0</v>
      </c>
      <c r="R16" s="90">
        <v>0</v>
      </c>
      <c r="S16" s="90">
        <v>0</v>
      </c>
      <c r="T16" s="92">
        <f t="shared" si="0"/>
        <v>0</v>
      </c>
      <c r="U16" s="93">
        <f t="shared" si="1"/>
        <v>0</v>
      </c>
      <c r="V16" s="74">
        <f>'Model výchozí (MV)'!V16</f>
        <v>0</v>
      </c>
      <c r="W16" s="74">
        <f>'Model výchozí (MV)'!W16</f>
        <v>0</v>
      </c>
      <c r="X16" s="74">
        <f>'Model výchozí (MV)'!Y16</f>
        <v>0</v>
      </c>
      <c r="Y16" s="68">
        <f>'Model výchozí (MV)'!Z16</f>
        <v>1</v>
      </c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2">
        <f t="shared" si="0"/>
        <v>0</v>
      </c>
      <c r="U17" s="93">
        <f t="shared" si="1"/>
        <v>0</v>
      </c>
      <c r="V17" s="74">
        <f>'Model výchozí (MV)'!V17</f>
        <v>0</v>
      </c>
      <c r="W17" s="74">
        <f>'Model výchozí (MV)'!W17</f>
        <v>0</v>
      </c>
      <c r="X17" s="74">
        <f>'Model výchozí (MV)'!Y17</f>
        <v>0</v>
      </c>
      <c r="Y17" s="68">
        <f>'Model výchozí (MV)'!Z17</f>
        <v>1</v>
      </c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2">
        <f t="shared" si="0"/>
        <v>0</v>
      </c>
      <c r="U18" s="93">
        <f t="shared" si="1"/>
        <v>0</v>
      </c>
      <c r="V18" s="74">
        <f>'Model výchozí (MV)'!V18</f>
        <v>0</v>
      </c>
      <c r="W18" s="74">
        <f>'Model výchozí (MV)'!W18</f>
        <v>0</v>
      </c>
      <c r="X18" s="74">
        <f>'Model výchozí (MV)'!Y18</f>
        <v>0</v>
      </c>
      <c r="Y18" s="68">
        <f>'Model výchozí (MV)'!Z18</f>
        <v>1</v>
      </c>
    </row>
    <row r="19" spans="1:25" x14ac:dyDescent="0.25">
      <c r="A19" s="5">
        <v>9</v>
      </c>
      <c r="B19" s="6" t="str">
        <f>'Model výchozí (MV)'!B19</f>
        <v>Cestovné</v>
      </c>
      <c r="C19" s="52"/>
      <c r="D19" s="18"/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2">
        <f t="shared" si="0"/>
        <v>0</v>
      </c>
      <c r="U19" s="93">
        <f t="shared" si="1"/>
        <v>0</v>
      </c>
      <c r="V19" s="74">
        <f>'Model výchozí (MV)'!V19</f>
        <v>0</v>
      </c>
      <c r="W19" s="74">
        <f>'Model výchozí (MV)'!W19</f>
        <v>0</v>
      </c>
      <c r="X19" s="74">
        <f>'Model výchozí (MV)'!Y19</f>
        <v>0</v>
      </c>
      <c r="Y19" s="68">
        <f>'Model výchozí (MV)'!Z19</f>
        <v>1</v>
      </c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92">
        <f t="shared" si="0"/>
        <v>0</v>
      </c>
      <c r="U20" s="93">
        <f t="shared" si="1"/>
        <v>0</v>
      </c>
      <c r="V20" s="74">
        <f>'Model výchozí (MV)'!V20</f>
        <v>0</v>
      </c>
      <c r="W20" s="74">
        <f>'Model výchozí (MV)'!W20</f>
        <v>0</v>
      </c>
      <c r="X20" s="74">
        <f>'Model výchozí (MV)'!Y20</f>
        <v>0</v>
      </c>
      <c r="Y20" s="68">
        <f>'Model výchozí (MV)'!Z20</f>
        <v>1</v>
      </c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92">
        <f t="shared" si="0"/>
        <v>0</v>
      </c>
      <c r="U21" s="93">
        <f t="shared" si="1"/>
        <v>0</v>
      </c>
      <c r="V21" s="74">
        <f>'Model výchozí (MV)'!V21</f>
        <v>0</v>
      </c>
      <c r="W21" s="74">
        <f>'Model výchozí (MV)'!W21</f>
        <v>0</v>
      </c>
      <c r="X21" s="74">
        <f>'Model výchozí (MV)'!Y21</f>
        <v>0</v>
      </c>
      <c r="Y21" s="68">
        <f>'Model výchozí (MV)'!Z21</f>
        <v>1</v>
      </c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2">
        <f t="shared" si="0"/>
        <v>0</v>
      </c>
      <c r="U22" s="93">
        <f t="shared" si="1"/>
        <v>0</v>
      </c>
      <c r="V22" s="74">
        <f>'Model výchozí (MV)'!V22</f>
        <v>0</v>
      </c>
      <c r="W22" s="74">
        <f>'Model výchozí (MV)'!W22</f>
        <v>0</v>
      </c>
      <c r="X22" s="74">
        <f>'Model výchozí (MV)'!Y22</f>
        <v>1</v>
      </c>
      <c r="Y22" s="68">
        <f>'Model výchozí (MV)'!Z22</f>
        <v>0</v>
      </c>
    </row>
    <row r="23" spans="1:2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2">
        <f t="shared" si="0"/>
        <v>0</v>
      </c>
      <c r="U23" s="93">
        <f t="shared" si="1"/>
        <v>0</v>
      </c>
      <c r="V23" s="74">
        <f>'Model výchozí (MV)'!V23</f>
        <v>0</v>
      </c>
      <c r="W23" s="74">
        <f>'Model výchozí (MV)'!W23</f>
        <v>0</v>
      </c>
      <c r="X23" s="74">
        <f>'Model výchozí (MV)'!Y23</f>
        <v>0</v>
      </c>
      <c r="Y23" s="68">
        <f>'Model výchozí (MV)'!Z23</f>
        <v>1</v>
      </c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  <c r="R24" s="90">
        <v>0</v>
      </c>
      <c r="S24" s="90">
        <v>0</v>
      </c>
      <c r="T24" s="92">
        <f t="shared" si="0"/>
        <v>0</v>
      </c>
      <c r="U24" s="93">
        <f t="shared" si="1"/>
        <v>0</v>
      </c>
      <c r="V24" s="74">
        <f>'Model výchozí (MV)'!V24</f>
        <v>0</v>
      </c>
      <c r="W24" s="74">
        <f>'Model výchozí (MV)'!W24</f>
        <v>0</v>
      </c>
      <c r="X24" s="74">
        <f>'Model výchozí (MV)'!Y24</f>
        <v>0</v>
      </c>
      <c r="Y24" s="68">
        <f>'Model výchozí (MV)'!Z24</f>
        <v>1</v>
      </c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2">
        <f t="shared" si="0"/>
        <v>0</v>
      </c>
      <c r="U25" s="93">
        <f t="shared" si="1"/>
        <v>0</v>
      </c>
      <c r="V25" s="74">
        <f>'Model výchozí (MV)'!V25</f>
        <v>0</v>
      </c>
      <c r="W25" s="74">
        <f>'Model výchozí (MV)'!W25</f>
        <v>0</v>
      </c>
      <c r="X25" s="74">
        <f>'Model výchozí (MV)'!Y25</f>
        <v>0</v>
      </c>
      <c r="Y25" s="68">
        <f>'Model výchozí (MV)'!Z25</f>
        <v>1</v>
      </c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2">
        <f t="shared" si="0"/>
        <v>0</v>
      </c>
      <c r="U26" s="93">
        <f t="shared" si="1"/>
        <v>0</v>
      </c>
      <c r="V26" s="74">
        <f>'Model výchozí (MV)'!V26</f>
        <v>0</v>
      </c>
      <c r="W26" s="74">
        <f>'Model výchozí (MV)'!W26</f>
        <v>0</v>
      </c>
      <c r="X26" s="74">
        <f>'Model výchozí (MV)'!Y26</f>
        <v>0</v>
      </c>
      <c r="Y26" s="68">
        <f>'Model výchozí (MV)'!Z26</f>
        <v>1</v>
      </c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111"/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0">
        <v>0</v>
      </c>
      <c r="Q27" s="90">
        <v>0</v>
      </c>
      <c r="R27" s="90">
        <v>0</v>
      </c>
      <c r="S27" s="90">
        <v>0</v>
      </c>
      <c r="T27" s="92">
        <f t="shared" si="0"/>
        <v>0</v>
      </c>
      <c r="U27" s="93">
        <f t="shared" si="1"/>
        <v>0</v>
      </c>
      <c r="V27" s="74">
        <f>'Model výchozí (MV)'!V27</f>
        <v>0</v>
      </c>
      <c r="W27" s="74">
        <f>'Model výchozí (MV)'!W27</f>
        <v>0</v>
      </c>
      <c r="X27" s="74">
        <f>'Model výchozí (MV)'!Y27</f>
        <v>0</v>
      </c>
      <c r="Y27" s="68">
        <f>'Model výchozí (MV)'!Z27</f>
        <v>1</v>
      </c>
    </row>
    <row r="28" spans="1:25" s="1" customFormat="1" ht="15.75" thickBot="1" x14ac:dyDescent="0.3">
      <c r="A28" s="8">
        <v>23</v>
      </c>
      <c r="B28" s="9" t="s">
        <v>80</v>
      </c>
      <c r="C28" s="9"/>
      <c r="D28" s="351"/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102">
        <f>SUMPRODUCT($T3:$T27,Y3:Y27)</f>
        <v>0</v>
      </c>
    </row>
    <row r="29" spans="1:25" x14ac:dyDescent="0.25">
      <c r="A29" s="20">
        <v>26</v>
      </c>
      <c r="B29" s="21" t="s">
        <v>22</v>
      </c>
      <c r="C29" s="21"/>
      <c r="D29" s="111"/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Y29" si="3">$T29</f>
        <v>39116400</v>
      </c>
      <c r="Y29" s="89">
        <f t="shared" si="3"/>
        <v>39116400</v>
      </c>
    </row>
    <row r="30" spans="1:25" s="1" customFormat="1" ht="15.75" thickBot="1" x14ac:dyDescent="0.3">
      <c r="A30" s="8">
        <v>27</v>
      </c>
      <c r="B30" s="9" t="s">
        <v>81</v>
      </c>
      <c r="C30" s="9"/>
      <c r="D30" s="351"/>
      <c r="E30" s="2">
        <f>IFERROR(E28/E29,0)</f>
        <v>0</v>
      </c>
      <c r="F30" s="2">
        <f t="shared" ref="F30:S30" si="4">IFERROR(F28/F29,0)</f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  <c r="S30" s="2">
        <f t="shared" si="4"/>
        <v>0</v>
      </c>
      <c r="T30" s="25" t="s">
        <v>36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:Y30" si="5">IFERROR(X28/X29,0)</f>
        <v>0</v>
      </c>
      <c r="Y30" s="23">
        <f t="shared" si="5"/>
        <v>0</v>
      </c>
    </row>
  </sheetData>
  <sheetProtection algorithmName="SHA-512" hashValue="5JvrP4Ja5LUaDltpIb4PGyt8V9MZyMUnDtzgQzGo3TgYfi4ygd2HSQLo4b3CXUhhqO69UtZxs5Vwr+c367QbMQ==" saltValue="vEWFsAYfEFj4QeSv9zbFeA==" spinCount="100000" sheet="1" objects="1" scenarios="1"/>
  <mergeCells count="1">
    <mergeCell ref="V1:Y1"/>
  </mergeCells>
  <conditionalFormatting sqref="Y3:Y27">
    <cfRule type="cellIs" dxfId="2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F89B0643E7D534F89D58787A4DED7EA" ma:contentTypeVersion="45" ma:contentTypeDescription="Base content type for project documents" ma:contentTypeScope="" ma:versionID="ba273860376e44c21c26bc24003764d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cbf7d879460351c1d46e341586771b7f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abc21ba-f394-47be-8fec-ab4068452e33}" ma:internalName="TaxCatchAll" ma:showField="CatchAllData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abc21ba-f394-47be-8fec-ab4068452e33}" ma:internalName="TaxCatchAllLabel" ma:readOnly="true" ma:showField="CatchAllDataLabel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396136-223852383-3644</_dlc_DocId>
    <_dlc_DocIdUrl xmlns="980b2c76-4eb4-4926-991a-bb246786b55e">
      <Url>https://mottmac.sharepoint.com/teams/pj-c0418/_layouts/15/DocIdRedir.aspx?ID=396136-223852383-3644</Url>
      <Description>396136-223852383-3644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Props1.xml><?xml version="1.0" encoding="utf-8"?>
<ds:datastoreItem xmlns:ds="http://schemas.openxmlformats.org/officeDocument/2006/customXml" ds:itemID="{A4BF3FD7-65CE-4BA3-B1E9-46AFF6DAE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AC671B-0A8F-4F75-837E-7806240F1DE7}">
  <ds:schemaRefs>
    <ds:schemaRef ds:uri="http://schemas.microsoft.com/office/2006/documentManagement/types"/>
    <ds:schemaRef ds:uri="8043c280-e672-43f5-886c-af9cae53c7c4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980b2c76-4eb4-4926-991a-bb246786b55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1093ED0-A0A5-48CB-A7DE-D485ECEA22F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B3418DC-AD24-4B22-9476-025FFE0ACF3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A9238C39-B0D7-4281-B24F-4CF8F8AD0ED1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24</vt:i4>
      </vt:variant>
    </vt:vector>
  </HeadingPairs>
  <TitlesOfParts>
    <vt:vector size="24" baseType="lpstr">
      <vt:lpstr>Legenda</vt:lpstr>
      <vt:lpstr>Provoz výchozí</vt:lpstr>
      <vt:lpstr>Model výchozí (MV)</vt:lpstr>
      <vt:lpstr>Model výchozí kalendářní (MVK)</vt:lpstr>
      <vt:lpstr>Přepočet</vt:lpstr>
      <vt:lpstr>MV Přepočtený</vt:lpstr>
      <vt:lpstr>Nabídka</vt:lpstr>
      <vt:lpstr>Index</vt:lpstr>
      <vt:lpstr>Doplněk</vt:lpstr>
      <vt:lpstr>Model aktualizovaný (MA)</vt:lpstr>
      <vt:lpstr>MA Kapacita</vt:lpstr>
      <vt:lpstr>MA Výkon</vt:lpstr>
      <vt:lpstr>MA Hodiny</vt:lpstr>
      <vt:lpstr>MA Vozidlo</vt:lpstr>
      <vt:lpstr>MA Fixní</vt:lpstr>
      <vt:lpstr>Objednávka</vt:lpstr>
      <vt:lpstr>Zálohy</vt:lpstr>
      <vt:lpstr>Model objednávkový (MO)</vt:lpstr>
      <vt:lpstr>MO Kapacita</vt:lpstr>
      <vt:lpstr>MO Výkon</vt:lpstr>
      <vt:lpstr>MO Hodiny</vt:lpstr>
      <vt:lpstr>MO Vozidlo</vt:lpstr>
      <vt:lpstr>Skutečnost</vt:lpstr>
      <vt:lpstr>Kompenzace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Sestak, Daniel</dc:creator>
  <cp:keywords/>
  <dc:description/>
  <cp:lastModifiedBy>Daniel Sestak</cp:lastModifiedBy>
  <cp:revision/>
  <cp:lastPrinted>2023-12-14T06:51:51Z</cp:lastPrinted>
  <dcterms:created xsi:type="dcterms:W3CDTF">2018-01-16T21:33:37Z</dcterms:created>
  <dcterms:modified xsi:type="dcterms:W3CDTF">2025-11-11T23:44:22Z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2023-06-26T07:55:36Z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21b394c3-fe59-43f7-ac78-06d0086a0680</vt:lpwstr>
  </property>
  <property fmtid="{D5CDD505-2E9C-101B-9397-08002B2CF9AE}" pid="8" name="MSIP_Label_215ad6d0-798b-44f9-b3fd-112ad6275fb4_ContentBits">
    <vt:lpwstr>2</vt:lpwstr>
  </property>
  <property fmtid="{D5CDD505-2E9C-101B-9397-08002B2CF9AE}" pid="9" name="ContentTypeId">
    <vt:lpwstr>0x0101007BD61AFCC8A643B8924AB3F7EE18260102003F89B0643E7D534F89D58787A4DED7EA</vt:lpwstr>
  </property>
  <property fmtid="{D5CDD505-2E9C-101B-9397-08002B2CF9AE}" pid="10" name="Folder_Number">
    <vt:lpwstr/>
  </property>
  <property fmtid="{D5CDD505-2E9C-101B-9397-08002B2CF9AE}" pid="11" name="Folder_Code">
    <vt:lpwstr/>
  </property>
  <property fmtid="{D5CDD505-2E9C-101B-9397-08002B2CF9AE}" pid="12" name="Folder_Name">
    <vt:lpwstr/>
  </property>
  <property fmtid="{D5CDD505-2E9C-101B-9397-08002B2CF9AE}" pid="13" name="Folder_Description">
    <vt:lpwstr/>
  </property>
  <property fmtid="{D5CDD505-2E9C-101B-9397-08002B2CF9AE}" pid="14" name="/Folder_Name/">
    <vt:lpwstr/>
  </property>
  <property fmtid="{D5CDD505-2E9C-101B-9397-08002B2CF9AE}" pid="15" name="/Folder_Description/">
    <vt:lpwstr/>
  </property>
  <property fmtid="{D5CDD505-2E9C-101B-9397-08002B2CF9AE}" pid="16" name="Folder_Version">
    <vt:lpwstr/>
  </property>
  <property fmtid="{D5CDD505-2E9C-101B-9397-08002B2CF9AE}" pid="17" name="Folder_VersionSeq">
    <vt:lpwstr/>
  </property>
  <property fmtid="{D5CDD505-2E9C-101B-9397-08002B2CF9AE}" pid="18" name="Folder_Manager">
    <vt:lpwstr/>
  </property>
  <property fmtid="{D5CDD505-2E9C-101B-9397-08002B2CF9AE}" pid="19" name="Folder_ManagerDesc">
    <vt:lpwstr/>
  </property>
  <property fmtid="{D5CDD505-2E9C-101B-9397-08002B2CF9AE}" pid="20" name="Folder_Storage">
    <vt:lpwstr/>
  </property>
  <property fmtid="{D5CDD505-2E9C-101B-9397-08002B2CF9AE}" pid="21" name="Folder_StorageDesc">
    <vt:lpwstr/>
  </property>
  <property fmtid="{D5CDD505-2E9C-101B-9397-08002B2CF9AE}" pid="22" name="Folder_Creator">
    <vt:lpwstr/>
  </property>
  <property fmtid="{D5CDD505-2E9C-101B-9397-08002B2CF9AE}" pid="23" name="Folder_CreatorDesc">
    <vt:lpwstr/>
  </property>
  <property fmtid="{D5CDD505-2E9C-101B-9397-08002B2CF9AE}" pid="24" name="Folder_CreateDate">
    <vt:lpwstr/>
  </property>
  <property fmtid="{D5CDD505-2E9C-101B-9397-08002B2CF9AE}" pid="25" name="Folder_Updater">
    <vt:lpwstr/>
  </property>
  <property fmtid="{D5CDD505-2E9C-101B-9397-08002B2CF9AE}" pid="26" name="Folder_UpdaterDesc">
    <vt:lpwstr/>
  </property>
  <property fmtid="{D5CDD505-2E9C-101B-9397-08002B2CF9AE}" pid="27" name="Folder_UpdateDate">
    <vt:lpwstr/>
  </property>
  <property fmtid="{D5CDD505-2E9C-101B-9397-08002B2CF9AE}" pid="28" name="Document_Number">
    <vt:lpwstr/>
  </property>
  <property fmtid="{D5CDD505-2E9C-101B-9397-08002B2CF9AE}" pid="29" name="Document_Name">
    <vt:lpwstr/>
  </property>
  <property fmtid="{D5CDD505-2E9C-101B-9397-08002B2CF9AE}" pid="30" name="Document_FileName">
    <vt:lpwstr/>
  </property>
  <property fmtid="{D5CDD505-2E9C-101B-9397-08002B2CF9AE}" pid="31" name="Document_Version">
    <vt:lpwstr/>
  </property>
  <property fmtid="{D5CDD505-2E9C-101B-9397-08002B2CF9AE}" pid="32" name="Document_VersionSeq">
    <vt:lpwstr/>
  </property>
  <property fmtid="{D5CDD505-2E9C-101B-9397-08002B2CF9AE}" pid="33" name="Document_Creator">
    <vt:lpwstr/>
  </property>
  <property fmtid="{D5CDD505-2E9C-101B-9397-08002B2CF9AE}" pid="34" name="Document_CreatorDesc">
    <vt:lpwstr/>
  </property>
  <property fmtid="{D5CDD505-2E9C-101B-9397-08002B2CF9AE}" pid="35" name="Document_CreateDate">
    <vt:lpwstr/>
  </property>
  <property fmtid="{D5CDD505-2E9C-101B-9397-08002B2CF9AE}" pid="36" name="Document_Updater">
    <vt:lpwstr/>
  </property>
  <property fmtid="{D5CDD505-2E9C-101B-9397-08002B2CF9AE}" pid="37" name="Document_UpdaterDesc">
    <vt:lpwstr/>
  </property>
  <property fmtid="{D5CDD505-2E9C-101B-9397-08002B2CF9AE}" pid="38" name="Document_UpdateDate">
    <vt:lpwstr/>
  </property>
  <property fmtid="{D5CDD505-2E9C-101B-9397-08002B2CF9AE}" pid="39" name="Document_Size">
    <vt:lpwstr/>
  </property>
  <property fmtid="{D5CDD505-2E9C-101B-9397-08002B2CF9AE}" pid="40" name="Document_Storage">
    <vt:lpwstr/>
  </property>
  <property fmtid="{D5CDD505-2E9C-101B-9397-08002B2CF9AE}" pid="41" name="Document_StorageDesc">
    <vt:lpwstr/>
  </property>
  <property fmtid="{D5CDD505-2E9C-101B-9397-08002B2CF9AE}" pid="42" name="Document_Department">
    <vt:lpwstr/>
  </property>
  <property fmtid="{D5CDD505-2E9C-101B-9397-08002B2CF9AE}" pid="43" name="Document_DepartmentDesc">
    <vt:lpwstr/>
  </property>
  <property fmtid="{D5CDD505-2E9C-101B-9397-08002B2CF9AE}" pid="44" name="_dlc_DocIdItemGuid">
    <vt:lpwstr>79fc2e57-6631-4ce8-84ed-ae58555a8f3f</vt:lpwstr>
  </property>
  <property fmtid="{D5CDD505-2E9C-101B-9397-08002B2CF9AE}" pid="45" name="TaxKeyword">
    <vt:lpwstr/>
  </property>
  <property fmtid="{D5CDD505-2E9C-101B-9397-08002B2CF9AE}" pid="46" name="MediaServiceImageTags">
    <vt:lpwstr/>
  </property>
  <property fmtid="{D5CDD505-2E9C-101B-9397-08002B2CF9AE}" pid="47" name="lcf76f155ced4ddcb4097134ff3c332f">
    <vt:lpwstr/>
  </property>
  <property fmtid="{D5CDD505-2E9C-101B-9397-08002B2CF9AE}" pid="48" name="MSIP_Label_1c827c5f-d77d-468f-a3c3-decabf6606dc_Enabled">
    <vt:lpwstr>true</vt:lpwstr>
  </property>
  <property fmtid="{D5CDD505-2E9C-101B-9397-08002B2CF9AE}" pid="49" name="MSIP_Label_1c827c5f-d77d-468f-a3c3-decabf6606dc_SetDate">
    <vt:lpwstr>2025-11-11T19:56:04Z</vt:lpwstr>
  </property>
  <property fmtid="{D5CDD505-2E9C-101B-9397-08002B2CF9AE}" pid="50" name="MSIP_Label_1c827c5f-d77d-468f-a3c3-decabf6606dc_Method">
    <vt:lpwstr>Privileged</vt:lpwstr>
  </property>
  <property fmtid="{D5CDD505-2E9C-101B-9397-08002B2CF9AE}" pid="51" name="MSIP_Label_1c827c5f-d77d-468f-a3c3-decabf6606dc_Name">
    <vt:lpwstr>NON-BUSINESS</vt:lpwstr>
  </property>
  <property fmtid="{D5CDD505-2E9C-101B-9397-08002B2CF9AE}" pid="52" name="MSIP_Label_1c827c5f-d77d-468f-a3c3-decabf6606dc_SiteId">
    <vt:lpwstr>a2bed0c4-5957-4f73-b0c2-a811407590fb</vt:lpwstr>
  </property>
  <property fmtid="{D5CDD505-2E9C-101B-9397-08002B2CF9AE}" pid="53" name="MSIP_Label_1c827c5f-d77d-468f-a3c3-decabf6606dc_ActionId">
    <vt:lpwstr>3973623c-e933-4b3a-9974-f3bb38f2fd27</vt:lpwstr>
  </property>
  <property fmtid="{D5CDD505-2E9C-101B-9397-08002B2CF9AE}" pid="54" name="MSIP_Label_1c827c5f-d77d-468f-a3c3-decabf6606dc_ContentBits">
    <vt:lpwstr>0</vt:lpwstr>
  </property>
  <property fmtid="{D5CDD505-2E9C-101B-9397-08002B2CF9AE}" pid="55" name="MSIP_Label_1c827c5f-d77d-468f-a3c3-decabf6606dc_Tag">
    <vt:lpwstr>10, 0, 1, 1</vt:lpwstr>
  </property>
</Properties>
</file>